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2\ОВК\Претенденту\"/>
    </mc:Choice>
  </mc:AlternateContent>
  <xr:revisionPtr revIDLastSave="0" documentId="13_ncr:1_{943E4E8D-808E-4973-928F-FDF3218F5CC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66" i="1" l="1"/>
  <c r="N66" i="1"/>
  <c r="P66" i="1" s="1"/>
  <c r="U66" i="1" s="1"/>
  <c r="S65" i="1"/>
  <c r="N65" i="1"/>
  <c r="T65" i="1" s="1"/>
  <c r="S64" i="1"/>
  <c r="N64" i="1"/>
  <c r="P64" i="1" s="1"/>
  <c r="U64" i="1" s="1"/>
  <c r="S63" i="1"/>
  <c r="N63" i="1"/>
  <c r="T63" i="1" s="1"/>
  <c r="S62" i="1"/>
  <c r="N62" i="1"/>
  <c r="P62" i="1" s="1"/>
  <c r="U62" i="1" s="1"/>
  <c r="S61" i="1"/>
  <c r="N61" i="1"/>
  <c r="T61" i="1" s="1"/>
  <c r="S60" i="1"/>
  <c r="N60" i="1"/>
  <c r="P60" i="1" s="1"/>
  <c r="U60" i="1" s="1"/>
  <c r="S59" i="1"/>
  <c r="N59" i="1"/>
  <c r="T59" i="1" s="1"/>
  <c r="S58" i="1"/>
  <c r="N58" i="1"/>
  <c r="P58" i="1" s="1"/>
  <c r="U58" i="1" s="1"/>
  <c r="S57" i="1"/>
  <c r="N57" i="1"/>
  <c r="T57" i="1" s="1"/>
  <c r="S56" i="1"/>
  <c r="P56" i="1"/>
  <c r="U56" i="1" s="1"/>
  <c r="N56" i="1"/>
  <c r="T56" i="1" s="1"/>
  <c r="T55" i="1"/>
  <c r="S55" i="1"/>
  <c r="N55" i="1"/>
  <c r="P55" i="1" s="1"/>
  <c r="U55" i="1" s="1"/>
  <c r="S48" i="1"/>
  <c r="N48" i="1"/>
  <c r="T48" i="1" s="1"/>
  <c r="T47" i="1"/>
  <c r="S47" i="1"/>
  <c r="P47" i="1"/>
  <c r="U47" i="1" s="1"/>
  <c r="V47" i="1" s="1"/>
  <c r="N47" i="1"/>
  <c r="S46" i="1"/>
  <c r="N46" i="1"/>
  <c r="T46" i="1" s="1"/>
  <c r="T45" i="1"/>
  <c r="S45" i="1"/>
  <c r="P45" i="1"/>
  <c r="U45" i="1" s="1"/>
  <c r="N45" i="1"/>
  <c r="S44" i="1"/>
  <c r="N44" i="1"/>
  <c r="T44" i="1" s="1"/>
  <c r="T43" i="1" s="1"/>
  <c r="S42" i="1"/>
  <c r="P42" i="1"/>
  <c r="U42" i="1" s="1"/>
  <c r="N42" i="1"/>
  <c r="T42" i="1" s="1"/>
  <c r="T41" i="1"/>
  <c r="S41" i="1"/>
  <c r="N41" i="1"/>
  <c r="P41" i="1" s="1"/>
  <c r="U41" i="1" s="1"/>
  <c r="S40" i="1"/>
  <c r="P40" i="1"/>
  <c r="U40" i="1" s="1"/>
  <c r="N40" i="1"/>
  <c r="T40" i="1" s="1"/>
  <c r="T36" i="1"/>
  <c r="T35" i="1" s="1"/>
  <c r="S36" i="1"/>
  <c r="N36" i="1"/>
  <c r="P36" i="1" s="1"/>
  <c r="S33" i="1"/>
  <c r="N33" i="1"/>
  <c r="T33" i="1" s="1"/>
  <c r="T32" i="1"/>
  <c r="S32" i="1"/>
  <c r="N32" i="1"/>
  <c r="P32" i="1" s="1"/>
  <c r="U32" i="1" s="1"/>
  <c r="S31" i="1"/>
  <c r="N31" i="1"/>
  <c r="T31" i="1" s="1"/>
  <c r="T30" i="1"/>
  <c r="S30" i="1"/>
  <c r="N30" i="1"/>
  <c r="P30" i="1" s="1"/>
  <c r="U30" i="1" s="1"/>
  <c r="S29" i="1"/>
  <c r="N29" i="1"/>
  <c r="T29" i="1" s="1"/>
  <c r="T28" i="1" s="1"/>
  <c r="T27" i="1"/>
  <c r="S27" i="1"/>
  <c r="P27" i="1"/>
  <c r="U27" i="1" s="1"/>
  <c r="V27" i="1" s="1"/>
  <c r="N27" i="1"/>
  <c r="T26" i="1"/>
  <c r="S26" i="1"/>
  <c r="N26" i="1"/>
  <c r="P26" i="1" s="1"/>
  <c r="U26" i="1" s="1"/>
  <c r="V26" i="1" s="1"/>
  <c r="T25" i="1"/>
  <c r="S25" i="1"/>
  <c r="P25" i="1"/>
  <c r="U25" i="1" s="1"/>
  <c r="N25" i="1"/>
  <c r="T24" i="1"/>
  <c r="T23" i="1"/>
  <c r="S23" i="1"/>
  <c r="N23" i="1"/>
  <c r="P23" i="1" s="1"/>
  <c r="U23" i="1" s="1"/>
  <c r="V23" i="1" s="1"/>
  <c r="S22" i="1"/>
  <c r="N22" i="1"/>
  <c r="T22" i="1" s="1"/>
  <c r="T21" i="1"/>
  <c r="T20" i="1" s="1"/>
  <c r="S21" i="1"/>
  <c r="N21" i="1"/>
  <c r="P21" i="1" s="1"/>
  <c r="T19" i="1"/>
  <c r="S19" i="1"/>
  <c r="P19" i="1"/>
  <c r="U19" i="1" s="1"/>
  <c r="N19" i="1"/>
  <c r="T18" i="1"/>
  <c r="V41" i="1" l="1"/>
  <c r="V30" i="1"/>
  <c r="V42" i="1"/>
  <c r="V56" i="1"/>
  <c r="T17" i="1"/>
  <c r="V32" i="1"/>
  <c r="V45" i="1"/>
  <c r="U18" i="1"/>
  <c r="V19" i="1"/>
  <c r="P20" i="1"/>
  <c r="U21" i="1"/>
  <c r="P35" i="1"/>
  <c r="U36" i="1"/>
  <c r="U24" i="1"/>
  <c r="V25" i="1"/>
  <c r="V24" i="1" s="1"/>
  <c r="V55" i="1"/>
  <c r="U38" i="1"/>
  <c r="U39" i="1"/>
  <c r="V40" i="1"/>
  <c r="T16" i="1"/>
  <c r="T15" i="1"/>
  <c r="T38" i="1"/>
  <c r="T39" i="1"/>
  <c r="T37" i="1"/>
  <c r="P29" i="1"/>
  <c r="U29" i="1" s="1"/>
  <c r="P31" i="1"/>
  <c r="U31" i="1" s="1"/>
  <c r="V31" i="1" s="1"/>
  <c r="T14" i="1"/>
  <c r="P18" i="1"/>
  <c r="T34" i="1"/>
  <c r="P39" i="1"/>
  <c r="P57" i="1"/>
  <c r="U57" i="1" s="1"/>
  <c r="V57" i="1" s="1"/>
  <c r="T58" i="1"/>
  <c r="P59" i="1"/>
  <c r="U59" i="1" s="1"/>
  <c r="V59" i="1" s="1"/>
  <c r="T60" i="1"/>
  <c r="V60" i="1" s="1"/>
  <c r="P61" i="1"/>
  <c r="U61" i="1" s="1"/>
  <c r="V61" i="1" s="1"/>
  <c r="T62" i="1"/>
  <c r="V62" i="1" s="1"/>
  <c r="P63" i="1"/>
  <c r="U63" i="1" s="1"/>
  <c r="V63" i="1" s="1"/>
  <c r="T64" i="1"/>
  <c r="V64" i="1" s="1"/>
  <c r="P65" i="1"/>
  <c r="U65" i="1" s="1"/>
  <c r="V65" i="1" s="1"/>
  <c r="T66" i="1"/>
  <c r="V66" i="1" s="1"/>
  <c r="P22" i="1"/>
  <c r="U22" i="1" s="1"/>
  <c r="V22" i="1" s="1"/>
  <c r="P33" i="1"/>
  <c r="U33" i="1" s="1"/>
  <c r="V33" i="1" s="1"/>
  <c r="P44" i="1"/>
  <c r="U44" i="1" s="1"/>
  <c r="U37" i="1" s="1"/>
  <c r="P46" i="1"/>
  <c r="U46" i="1" s="1"/>
  <c r="V46" i="1" s="1"/>
  <c r="P48" i="1"/>
  <c r="U48" i="1" s="1"/>
  <c r="V48" i="1" s="1"/>
  <c r="T13" i="1"/>
  <c r="V52" i="1" s="1"/>
  <c r="U14" i="1" l="1"/>
  <c r="T54" i="1"/>
  <c r="U15" i="1"/>
  <c r="U28" i="1"/>
  <c r="V29" i="1"/>
  <c r="V28" i="1" s="1"/>
  <c r="U54" i="1"/>
  <c r="V18" i="1"/>
  <c r="S18" i="1" s="1"/>
  <c r="U13" i="1"/>
  <c r="V51" i="1" s="1"/>
  <c r="V21" i="1"/>
  <c r="V20" i="1" s="1"/>
  <c r="S20" i="1" s="1"/>
  <c r="U20" i="1"/>
  <c r="U16" i="1"/>
  <c r="U17" i="1"/>
  <c r="V54" i="1"/>
  <c r="V36" i="1"/>
  <c r="U34" i="1"/>
  <c r="U35" i="1"/>
  <c r="U43" i="1"/>
  <c r="V44" i="1"/>
  <c r="V43" i="1" s="1"/>
  <c r="V39" i="1"/>
  <c r="S39" i="1" s="1"/>
  <c r="V37" i="1"/>
  <c r="V38" i="1"/>
  <c r="V58" i="1"/>
  <c r="V14" i="1" l="1"/>
  <c r="V13" i="1"/>
  <c r="V49" i="1" s="1"/>
  <c r="V53" i="1" s="1"/>
  <c r="V17" i="1"/>
  <c r="V34" i="1"/>
  <c r="V35" i="1"/>
  <c r="S35" i="1" s="1"/>
  <c r="V16" i="1"/>
  <c r="V15" i="1"/>
</calcChain>
</file>

<file path=xl/sharedStrings.xml><?xml version="1.0" encoding="utf-8"?>
<sst xmlns="http://schemas.openxmlformats.org/spreadsheetml/2006/main" count="147" uniqueCount="107">
  <si>
    <t>Приложение</t>
  </si>
  <si>
    <t>К договору</t>
  </si>
  <si>
    <t>Расшифровка стоимости работ</t>
  </si>
  <si>
    <t>Таежный ГП-2</t>
  </si>
  <si>
    <t>Устройство внутреннего отопления (ЭТАЛОН) ниже отм.0.000 ГП-2 ОБЪЕМ ОРИЕНТИРОВОЧНЫЙ проект Э-11-2-23-ОВ от 15.04.25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</si>
  <si>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</si>
  <si>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</si>
  <si>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</si>
  <si>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</si>
  <si>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</si>
  <si>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</si>
  <si>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</si>
  <si>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</si>
  <si>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</si>
  <si>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</si>
  <si>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</si>
  <si>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</si>
  <si>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</si>
  <si>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</si>
  <si>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</si>
  <si>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</si>
  <si>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ГП-2 сек 1</t>
  </si>
  <si>
    <t>ГП-2 сек 2</t>
  </si>
  <si>
    <t>ГП-2 сек 3</t>
  </si>
  <si>
    <t>ГП-2 сек 4</t>
  </si>
  <si>
    <t>ГП-2 сек 5</t>
  </si>
  <si>
    <t>ГП-2 сек 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</si>
  <si>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</si>
  <si>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</si>
  <si>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</si>
  <si>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</si>
  <si>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</si>
  <si>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</si>
  <si>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</si>
  <si>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</si>
  <si>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</si>
  <si>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</si>
  <si>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</si>
  <si>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</si>
  <si>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</si>
  <si>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</si>
  <si>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</si>
  <si>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</si>
  <si>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</si>
  <si>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</si>
  <si>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</si>
  <si>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</si>
  <si>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</si>
  <si>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</si>
  <si>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</si>
  <si>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</si>
  <si>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</si>
  <si>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</si>
  <si>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</si>
  <si>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Строительно-монтажные работы</t>
  </si>
  <si>
    <t>Внутренние инженерные сети</t>
  </si>
  <si>
    <t>Устройство внутреннего отопления</t>
  </si>
  <si>
    <t>Устройство внутреннего отопления (ЭТАЛОН)</t>
  </si>
  <si>
    <t>Бурение отверстий системы отопления</t>
  </si>
  <si>
    <t>Бурение отверстий в стенах подвала до Ø100</t>
  </si>
  <si>
    <t>шт</t>
  </si>
  <si>
    <t>Объем ориентировочный. Закрывается по факту выполненных работ</t>
  </si>
  <si>
    <t>Заделка отверстий в стенах после прохода коммуникаций</t>
  </si>
  <si>
    <t>Объем ориентировочный. В ст-ти ФОТ учтены все необх. для выпол. работ мат-лы (пена монтажная/огнестойкая, раствор цементно-песчанный, герметик и прочие). Кол-во гильз принимается по факту выпол. работ.</t>
  </si>
  <si>
    <t>Труба стальная электросварная Ø76х3,5</t>
  </si>
  <si>
    <t>м.п.</t>
  </si>
  <si>
    <t>объем ориентировочный</t>
  </si>
  <si>
    <t>Труба стальная электросварная Ø89х4,0</t>
  </si>
  <si>
    <t>Монтаж запорно-регулирующей арматуры системы отопления</t>
  </si>
  <si>
    <t>Кран шаровый стальной приварной Ø40 Ру16</t>
  </si>
  <si>
    <t>Объем ориентировочный. Проект Э-11-2-23-ОВ. В стоимости ФОТ учесть все необходимые расходные материалы(скотч, ленты монтажные, клей, крепежные элементы, крепления с клипсами и прочие). Перед закупом согласовать технические характеристики материала с Заказчиком.</t>
  </si>
  <si>
    <t>Кран шаровый стальной приварной Ø20 Ру16</t>
  </si>
  <si>
    <t>Кран шаровый стальной приварной Ø25 Ру16</t>
  </si>
  <si>
    <t>Монтаж трубопроводов отопления из стальных труб</t>
  </si>
  <si>
    <t>Труба стальная электросварная Ø57х3,5</t>
  </si>
  <si>
    <t>Объем ориентировочный. В ст-ти мат-ла учтена НР на материал 1,01.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прочие).</t>
  </si>
  <si>
    <t>Труба стальная водогазопроводная Ø20х2,8</t>
  </si>
  <si>
    <t>Труба стальная водогазопроводная Ø25х2,8</t>
  </si>
  <si>
    <t>Труба стальная водогазопроводная Ø40х3,5</t>
  </si>
  <si>
    <t>Пусконаладочные работы</t>
  </si>
  <si>
    <t>Заполнение системы отопления</t>
  </si>
  <si>
    <t>Объем ориентировочный. Выполняется при необходимости</t>
  </si>
  <si>
    <t>Изоляция трубопроводов системы отопления</t>
  </si>
  <si>
    <t>Антикоррозионное покрытие стального трубопровода системы отопления</t>
  </si>
  <si>
    <t>Устройство антикоррозионного покрытия стального трубопровода системы отопления</t>
  </si>
  <si>
    <t>м2</t>
  </si>
  <si>
    <t>Объем ориентировочный. В стоимости ФОТ учесть  все необходимые расходные материалы.</t>
  </si>
  <si>
    <t>Грунтовка ГФ-021</t>
  </si>
  <si>
    <t>кг</t>
  </si>
  <si>
    <t>Объем ориентировочный</t>
  </si>
  <si>
    <t>Эмаль БТ-177</t>
  </si>
  <si>
    <t>Изоляция вспененный полиэтилен трубопроводов системы отопления</t>
  </si>
  <si>
    <t>Теплоизоляция вспененный полиэтилен трубка Ø20/19</t>
  </si>
  <si>
    <t>Объем ориентировочный.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прочие). Устраивается в конструкции  пола.</t>
  </si>
  <si>
    <t>Теплоизоляция вспененный полиэтилен трубка Ø40/19</t>
  </si>
  <si>
    <t>Теплоизоляция вспененный полиэтилен трубка Ø25/19</t>
  </si>
  <si>
    <t>Теплоизоляция вспененный полиэтилен трубка Ø57/19</t>
  </si>
  <si>
    <t>Теплоизоляция вспененный полиэтилен трубка Ø76/19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</si>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</sst>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X71"/>
  <sheetViews>
    <sheetView tabSelected="1" topLeftCell="A4" workbookViewId="0">
      <selection activeCell="R25" sqref="R25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3" width="12.5" style="1" customWidth="1"/>
    <col min="14" max="14" width="10.83203125" style="1" customWidth="1"/>
    <col min="15" max="15" width="8" style="1" customWidth="1"/>
    <col min="16" max="16" width="12.1640625" style="1" customWidth="1"/>
    <col min="17" max="17" width="9.6640625" style="1" customWidth="1"/>
    <col min="18" max="18" width="11.33203125" style="1" customWidth="1"/>
    <col min="19" max="19" width="12.83203125" style="1" customWidth="1"/>
    <col min="20" max="21" width="14.1640625" style="1" customWidth="1"/>
    <col min="22" max="22" width="16" style="1" customWidth="1"/>
    <col min="23" max="24" width="36.1640625" style="1" customWidth="1"/>
  </cols>
  <sheetData>
    <row r="1" spans="1:24" s="1" customFormat="1" ht="11.1" hidden="1" customHeight="1" x14ac:dyDescent="0.2"/>
    <row r="2" spans="1:24" s="1" customFormat="1" ht="11.1" hidden="1" customHeight="1" x14ac:dyDescent="0.2"/>
    <row r="3" spans="1:24" s="1" customFormat="1" ht="11.1" hidden="1" customHeight="1" x14ac:dyDescent="0.2"/>
    <row r="4" spans="1:24" s="2" customFormat="1" ht="12.95" customHeight="1" x14ac:dyDescent="0.2">
      <c r="W4" s="2" t="s">
        <v>0</v>
      </c>
    </row>
    <row r="5" spans="1:24" s="2" customFormat="1" ht="12.95" customHeight="1" x14ac:dyDescent="0.2">
      <c r="W5" s="3" t="s">
        <v>1</v>
      </c>
    </row>
    <row r="6" spans="1:24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24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24" s="2" customFormat="1" ht="26.1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24" s="1" customFormat="1" ht="11.1" customHeight="1" x14ac:dyDescent="0.2"/>
    <row r="10" spans="1:24" s="4" customFormat="1" ht="30" customHeight="1" x14ac:dyDescent="0.2">
      <c r="A10" s="41" t="s">
        <v>5</v>
      </c>
      <c r="B10" s="43" t="s">
        <v>6</v>
      </c>
      <c r="C10" s="41" t="s">
        <v>7</v>
      </c>
      <c r="D10" s="45" t="s">
        <v>8</v>
      </c>
      <c r="E10" s="45" t="s">
        <v>9</v>
      </c>
      <c r="F10" s="45" t="s">
        <v>10</v>
      </c>
      <c r="G10" s="41" t="s">
        <v>11</v>
      </c>
      <c r="H10" s="47" t="s">
        <v>12</v>
      </c>
      <c r="I10" s="47"/>
      <c r="J10" s="47"/>
      <c r="K10" s="47"/>
      <c r="L10" s="47"/>
      <c r="M10" s="47"/>
      <c r="N10" s="43" t="s">
        <v>13</v>
      </c>
      <c r="O10" s="43" t="s">
        <v>14</v>
      </c>
      <c r="P10" s="43" t="s">
        <v>15</v>
      </c>
      <c r="Q10" s="47" t="s">
        <v>16</v>
      </c>
      <c r="R10" s="47"/>
      <c r="S10" s="47"/>
      <c r="T10" s="47" t="s">
        <v>17</v>
      </c>
      <c r="U10" s="47"/>
      <c r="V10" s="43" t="s">
        <v>18</v>
      </c>
      <c r="W10" s="43" t="s">
        <v>19</v>
      </c>
      <c r="X10" s="43" t="s">
        <v>20</v>
      </c>
    </row>
    <row r="11" spans="1:24" s="4" customFormat="1" ht="36.950000000000003" customHeight="1" x14ac:dyDescent="0.2">
      <c r="A11" s="42"/>
      <c r="B11" s="44"/>
      <c r="C11" s="42"/>
      <c r="D11" s="46"/>
      <c r="E11" s="46"/>
      <c r="F11" s="46"/>
      <c r="G11" s="42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44"/>
      <c r="O11" s="44"/>
      <c r="P11" s="44"/>
      <c r="Q11" s="5" t="s">
        <v>27</v>
      </c>
      <c r="R11" s="5" t="s">
        <v>28</v>
      </c>
      <c r="S11" s="5" t="s">
        <v>29</v>
      </c>
      <c r="T11" s="5" t="s">
        <v>27</v>
      </c>
      <c r="U11" s="5" t="s">
        <v>28</v>
      </c>
      <c r="V11" s="44"/>
      <c r="W11" s="44"/>
      <c r="X11" s="44"/>
    </row>
    <row r="12" spans="1:24" s="1" customFormat="1" ht="11.1" customHeight="1" x14ac:dyDescent="0.2">
      <c r="A12" s="6" t="s">
        <v>30</v>
      </c>
      <c r="B12" s="6" t="s">
        <v>31</v>
      </c>
      <c r="C12" s="6" t="s">
        <v>32</v>
      </c>
      <c r="D12" s="6" t="s">
        <v>33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39</v>
      </c>
      <c r="K12" s="6" t="s">
        <v>40</v>
      </c>
      <c r="L12" s="6" t="s">
        <v>41</v>
      </c>
      <c r="M12" s="6" t="s">
        <v>42</v>
      </c>
      <c r="N12" s="6" t="s">
        <v>43</v>
      </c>
      <c r="O12" s="6" t="s">
        <v>44</v>
      </c>
      <c r="P12" s="6" t="s">
        <v>45</v>
      </c>
      <c r="Q12" s="6" t="s">
        <v>46</v>
      </c>
      <c r="R12" s="6" t="s">
        <v>47</v>
      </c>
      <c r="S12" s="6" t="s">
        <v>48</v>
      </c>
      <c r="T12" s="6" t="s">
        <v>49</v>
      </c>
      <c r="U12" s="6" t="s">
        <v>50</v>
      </c>
      <c r="V12" s="6" t="s">
        <v>51</v>
      </c>
      <c r="W12" s="6" t="s">
        <v>52</v>
      </c>
      <c r="X12" s="6" t="s">
        <v>53</v>
      </c>
    </row>
    <row r="13" spans="1:24" s="1" customFormat="1" ht="12" customHeight="1" outlineLevel="1" x14ac:dyDescent="0.2">
      <c r="A13" s="7"/>
      <c r="B13" s="68" t="s">
        <v>54</v>
      </c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>
        <f>ROUND($T$19+$T$21+$T$22+$T$23+$T$25+$T$26+$T$27+$T$29+$T$30+$T$31+$T$32+$T$33+$T$36+$T$40+$T$41+$T$42+$T$44+$T$45+$T$46+$T$47+$T$48,2)</f>
        <v>0</v>
      </c>
      <c r="U13" s="9">
        <f>ROUND($U$19+$U$21+$U$22+$U$23+$U$25+$U$26+$U$27+$U$29+$U$30+$U$31+$U$32+$U$33+$U$36+$U$40+$U$41+$U$42+$U$44+$U$45+$U$46+$U$47+$U$48,2)</f>
        <v>0</v>
      </c>
      <c r="V13" s="9">
        <f>ROUND($V$19+$V$21+$V$22+$V$23+$V$25+$V$26+$V$27+$V$29+$V$30+$V$31+$V$32+$V$33+$V$36+$V$40+$V$41+$V$42+$V$44+$V$45+$V$46+$V$47+$V$48,2)</f>
        <v>0</v>
      </c>
      <c r="W13" s="9"/>
      <c r="X13" s="9"/>
    </row>
    <row r="14" spans="1:24" s="1" customFormat="1" ht="12" customHeight="1" outlineLevel="2" x14ac:dyDescent="0.2">
      <c r="A14" s="7"/>
      <c r="B14" s="68" t="s">
        <v>55</v>
      </c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>
        <f>ROUND($T$19+$T$21+$T$22+$T$23+$T$25+$T$26+$T$27+$T$29+$T$30+$T$31+$T$32+$T$33+$T$36+$T$40+$T$41+$T$42+$T$44+$T$45+$T$46+$T$47+$T$48,2)</f>
        <v>0</v>
      </c>
      <c r="U14" s="9">
        <f>ROUND($U$19+$U$21+$U$22+$U$23+$U$25+$U$26+$U$27+$U$29+$U$30+$U$31+$U$32+$U$33+$U$36+$U$40+$U$41+$U$42+$U$44+$U$45+$U$46+$U$47+$U$48,2)</f>
        <v>0</v>
      </c>
      <c r="V14" s="9">
        <f>ROUND($V$19+$V$21+$V$22+$V$23+$V$25+$V$26+$V$27+$V$29+$V$30+$V$31+$V$32+$V$33+$V$36+$V$40+$V$41+$V$42+$V$44+$V$45+$V$46+$V$47+$V$48,2)</f>
        <v>0</v>
      </c>
      <c r="W14" s="9"/>
      <c r="X14" s="9"/>
    </row>
    <row r="15" spans="1:24" s="1" customFormat="1" ht="12" customHeight="1" outlineLevel="3" x14ac:dyDescent="0.2">
      <c r="A15" s="7"/>
      <c r="B15" s="68" t="s">
        <v>56</v>
      </c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>
        <f>ROUND($T$19+$T$21+$T$22+$T$23+$T$25+$T$26+$T$27+$T$29+$T$30+$T$31+$T$32+$T$33+$T$36+$T$40+$T$41+$T$42+$T$44+$T$45+$T$46+$T$47+$T$48,2)</f>
        <v>0</v>
      </c>
      <c r="U15" s="9">
        <f>ROUND($U$19+$U$21+$U$22+$U$23+$U$25+$U$26+$U$27+$U$29+$U$30+$U$31+$U$32+$U$33+$U$36+$U$40+$U$41+$U$42+$U$44+$U$45+$U$46+$U$47+$U$48,2)</f>
        <v>0</v>
      </c>
      <c r="V15" s="9">
        <f>ROUND($V$19+$V$21+$V$22+$V$23+$V$25+$V$26+$V$27+$V$29+$V$30+$V$31+$V$32+$V$33+$V$36+$V$40+$V$41+$V$42+$V$44+$V$45+$V$46+$V$47+$V$48,2)</f>
        <v>0</v>
      </c>
      <c r="W15" s="9"/>
      <c r="X15" s="9"/>
    </row>
    <row r="16" spans="1:24" s="1" customFormat="1" ht="12" customHeight="1" outlineLevel="4" x14ac:dyDescent="0.2">
      <c r="A16" s="7"/>
      <c r="B16" s="68" t="s">
        <v>57</v>
      </c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>
        <f>ROUND($T$19+$T$21+$T$22+$T$23+$T$25+$T$26+$T$27+$T$29+$T$30+$T$31+$T$32+$T$33+$T$36+$T$40+$T$41+$T$42+$T$44+$T$45+$T$46+$T$47+$T$48,2)</f>
        <v>0</v>
      </c>
      <c r="U16" s="9">
        <f>ROUND($U$19+$U$21+$U$22+$U$23+$U$25+$U$26+$U$27+$U$29+$U$30+$U$31+$U$32+$U$33+$U$36+$U$40+$U$41+$U$42+$U$44+$U$45+$U$46+$U$47+$U$48,2)</f>
        <v>0</v>
      </c>
      <c r="V16" s="9">
        <f>ROUND($V$19+$V$21+$V$22+$V$23+$V$25+$V$26+$V$27+$V$29+$V$30+$V$31+$V$32+$V$33+$V$36+$V$40+$V$41+$V$42+$V$44+$V$45+$V$46+$V$47+$V$48,2)</f>
        <v>0</v>
      </c>
      <c r="W16" s="9"/>
      <c r="X16" s="9"/>
    </row>
    <row r="17" spans="1:24" s="1" customFormat="1" ht="12" customHeight="1" outlineLevel="5" x14ac:dyDescent="0.2">
      <c r="A17" s="7"/>
      <c r="B17" s="68" t="s">
        <v>58</v>
      </c>
      <c r="C17" s="8"/>
      <c r="D17" s="8"/>
      <c r="E17" s="8"/>
      <c r="F17" s="8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>
        <f>ROUND($T$19+$T$21+$T$22+$T$23,2)</f>
        <v>0</v>
      </c>
      <c r="U17" s="9">
        <f>ROUND($U$19+$U$21+$U$22+$U$23,2)</f>
        <v>0</v>
      </c>
      <c r="V17" s="9">
        <f>ROUND($V$19+$V$21+$V$22+$V$23,2)</f>
        <v>0</v>
      </c>
      <c r="W17" s="9"/>
      <c r="X17" s="9"/>
    </row>
    <row r="18" spans="1:24" s="10" customFormat="1" ht="21.95" customHeight="1" outlineLevel="6" x14ac:dyDescent="0.15">
      <c r="A18" s="11">
        <v>1</v>
      </c>
      <c r="B18" s="69" t="s">
        <v>59</v>
      </c>
      <c r="C18" s="12" t="s">
        <v>60</v>
      </c>
      <c r="D18" s="12"/>
      <c r="E18" s="12"/>
      <c r="F18" s="12"/>
      <c r="G18" s="12"/>
      <c r="H18" s="13">
        <v>2</v>
      </c>
      <c r="I18" s="13">
        <v>8</v>
      </c>
      <c r="J18" s="13">
        <v>8</v>
      </c>
      <c r="K18" s="13">
        <v>6</v>
      </c>
      <c r="L18" s="13">
        <v>8</v>
      </c>
      <c r="M18" s="13">
        <v>2</v>
      </c>
      <c r="N18" s="13">
        <v>34</v>
      </c>
      <c r="O18" s="14"/>
      <c r="P18" s="14">
        <f>$P$19</f>
        <v>34</v>
      </c>
      <c r="Q18" s="14"/>
      <c r="R18" s="14"/>
      <c r="S18" s="14">
        <f>ROUND($V$18/$P$18,2)</f>
        <v>0</v>
      </c>
      <c r="T18" s="14">
        <f>ROUND($T$19,2)</f>
        <v>0</v>
      </c>
      <c r="U18" s="14">
        <f>ROUND($U$19,2)</f>
        <v>0</v>
      </c>
      <c r="V18" s="14">
        <f>ROUND($V$19,2)</f>
        <v>0</v>
      </c>
      <c r="W18" s="15" t="s">
        <v>61</v>
      </c>
      <c r="X18" s="62"/>
    </row>
    <row r="19" spans="1:24" s="16" customFormat="1" ht="11.1" customHeight="1" outlineLevel="7" x14ac:dyDescent="0.2">
      <c r="A19" s="17"/>
      <c r="B19" s="70" t="s">
        <v>27</v>
      </c>
      <c r="C19" s="18" t="s">
        <v>60</v>
      </c>
      <c r="D19" s="18"/>
      <c r="E19" s="18"/>
      <c r="F19" s="18"/>
      <c r="G19" s="18"/>
      <c r="H19" s="19">
        <v>2</v>
      </c>
      <c r="I19" s="19">
        <v>8</v>
      </c>
      <c r="J19" s="19">
        <v>8</v>
      </c>
      <c r="K19" s="19">
        <v>6</v>
      </c>
      <c r="L19" s="19">
        <v>8</v>
      </c>
      <c r="M19" s="19">
        <v>2</v>
      </c>
      <c r="N19" s="19">
        <f>$H$19+$I$19+$J$19+$K$19+$L$19+$M$19</f>
        <v>34</v>
      </c>
      <c r="O19" s="19">
        <v>1</v>
      </c>
      <c r="P19" s="20">
        <f>ROUND($N$19*$O$19,3)</f>
        <v>34</v>
      </c>
      <c r="Q19" s="51"/>
      <c r="R19" s="52"/>
      <c r="S19" s="48">
        <f>ROUND($R$19+$Q$19,2)</f>
        <v>0</v>
      </c>
      <c r="T19" s="20">
        <f>ROUND($N$19*$Q$19,2)</f>
        <v>0</v>
      </c>
      <c r="U19" s="20">
        <f>ROUND($P$19*$R$19,2)</f>
        <v>0</v>
      </c>
      <c r="V19" s="20">
        <f>ROUND($U$19+$T$19,2)</f>
        <v>0</v>
      </c>
      <c r="W19" s="20"/>
      <c r="X19" s="63"/>
    </row>
    <row r="20" spans="1:24" s="10" customFormat="1" ht="63" customHeight="1" outlineLevel="6" x14ac:dyDescent="0.15">
      <c r="A20" s="11">
        <v>2</v>
      </c>
      <c r="B20" s="69" t="s">
        <v>62</v>
      </c>
      <c r="C20" s="12" t="s">
        <v>60</v>
      </c>
      <c r="D20" s="12"/>
      <c r="E20" s="12"/>
      <c r="F20" s="12"/>
      <c r="G20" s="12"/>
      <c r="H20" s="13">
        <v>2</v>
      </c>
      <c r="I20" s="13">
        <v>8</v>
      </c>
      <c r="J20" s="13">
        <v>8</v>
      </c>
      <c r="K20" s="13">
        <v>6</v>
      </c>
      <c r="L20" s="13">
        <v>8</v>
      </c>
      <c r="M20" s="13">
        <v>2</v>
      </c>
      <c r="N20" s="13">
        <v>34</v>
      </c>
      <c r="O20" s="14"/>
      <c r="P20" s="14">
        <f>$P$21</f>
        <v>34</v>
      </c>
      <c r="Q20" s="53"/>
      <c r="R20" s="53"/>
      <c r="S20" s="14">
        <f>ROUND($V$20/$P$20,2)</f>
        <v>0</v>
      </c>
      <c r="T20" s="14">
        <f>ROUND($T$21+$T$22+$T$23,2)</f>
        <v>0</v>
      </c>
      <c r="U20" s="14">
        <f>ROUND($U$21+$U$22+$U$23,2)</f>
        <v>0</v>
      </c>
      <c r="V20" s="14">
        <f>ROUND($V$21+$V$22+$V$23,2)</f>
        <v>0</v>
      </c>
      <c r="W20" s="15" t="s">
        <v>63</v>
      </c>
      <c r="X20" s="62"/>
    </row>
    <row r="21" spans="1:24" s="16" customFormat="1" ht="11.1" customHeight="1" outlineLevel="7" x14ac:dyDescent="0.2">
      <c r="A21" s="17"/>
      <c r="B21" s="70" t="s">
        <v>27</v>
      </c>
      <c r="C21" s="18" t="s">
        <v>60</v>
      </c>
      <c r="D21" s="18"/>
      <c r="E21" s="18"/>
      <c r="F21" s="18"/>
      <c r="G21" s="18"/>
      <c r="H21" s="19">
        <v>2</v>
      </c>
      <c r="I21" s="19">
        <v>8</v>
      </c>
      <c r="J21" s="19">
        <v>8</v>
      </c>
      <c r="K21" s="19">
        <v>6</v>
      </c>
      <c r="L21" s="19">
        <v>8</v>
      </c>
      <c r="M21" s="19">
        <v>2</v>
      </c>
      <c r="N21" s="19">
        <f>$H$21+$I$21+$J$21+$K$21+$L$21+$M$21</f>
        <v>34</v>
      </c>
      <c r="O21" s="19">
        <v>1</v>
      </c>
      <c r="P21" s="20">
        <f>ROUND($N$21*$O$21,3)</f>
        <v>34</v>
      </c>
      <c r="Q21" s="54"/>
      <c r="R21" s="52"/>
      <c r="S21" s="49">
        <f>ROUND($R$21+$Q$21,2)</f>
        <v>0</v>
      </c>
      <c r="T21" s="20">
        <f>ROUND($N$21*$Q$21,2)</f>
        <v>0</v>
      </c>
      <c r="U21" s="20">
        <f>ROUND($P$21*$R$21,2)</f>
        <v>0</v>
      </c>
      <c r="V21" s="20">
        <f>ROUND($U$21+$T$21,2)</f>
        <v>0</v>
      </c>
      <c r="W21" s="20"/>
      <c r="X21" s="63"/>
    </row>
    <row r="22" spans="1:24" s="1" customFormat="1" ht="11.1" customHeight="1" outlineLevel="7" x14ac:dyDescent="0.2">
      <c r="A22" s="21"/>
      <c r="B22" s="71" t="s">
        <v>64</v>
      </c>
      <c r="C22" s="22" t="s">
        <v>65</v>
      </c>
      <c r="D22" s="22"/>
      <c r="E22" s="22"/>
      <c r="F22" s="22"/>
      <c r="G22" s="22"/>
      <c r="H22" s="23">
        <v>0.75</v>
      </c>
      <c r="I22" s="23">
        <v>1.8</v>
      </c>
      <c r="J22" s="23">
        <v>0.6</v>
      </c>
      <c r="K22" s="23">
        <v>1.2</v>
      </c>
      <c r="L22" s="23">
        <v>1.2</v>
      </c>
      <c r="M22" s="23">
        <v>0.75</v>
      </c>
      <c r="N22" s="23">
        <f>$H$22+$I$22+$J$22+$K$22+$L$22+$M$22</f>
        <v>6.3</v>
      </c>
      <c r="O22" s="25">
        <v>1.03</v>
      </c>
      <c r="P22" s="24">
        <f>ROUND($N$22*$O$22,3)</f>
        <v>6.4889999999999999</v>
      </c>
      <c r="Q22" s="55"/>
      <c r="R22" s="55"/>
      <c r="S22" s="24">
        <f>ROUND($R$22+$Q$22,2)</f>
        <v>0</v>
      </c>
      <c r="T22" s="24">
        <f>ROUND($N$22*$Q$22,2)</f>
        <v>0</v>
      </c>
      <c r="U22" s="24">
        <f>ROUND($P$22*$R$22,2)</f>
        <v>0</v>
      </c>
      <c r="V22" s="24">
        <f>ROUND($U$22+$T$22,2)</f>
        <v>0</v>
      </c>
      <c r="W22" s="26" t="s">
        <v>66</v>
      </c>
      <c r="X22" s="64"/>
    </row>
    <row r="23" spans="1:24" s="1" customFormat="1" ht="11.1" customHeight="1" outlineLevel="7" x14ac:dyDescent="0.2">
      <c r="A23" s="21"/>
      <c r="B23" s="71" t="s">
        <v>67</v>
      </c>
      <c r="C23" s="22" t="s">
        <v>65</v>
      </c>
      <c r="D23" s="22"/>
      <c r="E23" s="22"/>
      <c r="F23" s="22"/>
      <c r="G23" s="22"/>
      <c r="H23" s="24"/>
      <c r="I23" s="23">
        <v>0.75</v>
      </c>
      <c r="J23" s="23">
        <v>1.8</v>
      </c>
      <c r="K23" s="23">
        <v>0.6</v>
      </c>
      <c r="L23" s="23">
        <v>1.35</v>
      </c>
      <c r="M23" s="24"/>
      <c r="N23" s="23">
        <f>$H$23+$I$23+$J$23+$K$23+$L$23+$M$23</f>
        <v>4.5</v>
      </c>
      <c r="O23" s="27">
        <v>1</v>
      </c>
      <c r="P23" s="24">
        <f>ROUND($N$23*$O$23,3)</f>
        <v>4.5</v>
      </c>
      <c r="Q23" s="55"/>
      <c r="R23" s="55"/>
      <c r="S23" s="24">
        <f>ROUND($R$23+$Q$23,2)</f>
        <v>0</v>
      </c>
      <c r="T23" s="24">
        <f>ROUND($N$23*$Q$23,2)</f>
        <v>0</v>
      </c>
      <c r="U23" s="24">
        <f>ROUND($P$23*$R$23,2)</f>
        <v>0</v>
      </c>
      <c r="V23" s="24">
        <f>ROUND($U$23+$T$23,2)</f>
        <v>0</v>
      </c>
      <c r="W23" s="26" t="s">
        <v>66</v>
      </c>
      <c r="X23" s="64"/>
    </row>
    <row r="24" spans="1:24" s="1" customFormat="1" ht="12" customHeight="1" outlineLevel="5" x14ac:dyDescent="0.2">
      <c r="A24" s="7"/>
      <c r="B24" s="68" t="s">
        <v>68</v>
      </c>
      <c r="C24" s="8"/>
      <c r="D24" s="8"/>
      <c r="E24" s="8"/>
      <c r="F24" s="8"/>
      <c r="G24" s="8"/>
      <c r="H24" s="9"/>
      <c r="I24" s="9"/>
      <c r="J24" s="9"/>
      <c r="K24" s="9"/>
      <c r="L24" s="9"/>
      <c r="M24" s="9"/>
      <c r="N24" s="9"/>
      <c r="O24" s="9"/>
      <c r="P24" s="9"/>
      <c r="Q24" s="56"/>
      <c r="R24" s="56"/>
      <c r="S24" s="9"/>
      <c r="T24" s="9">
        <f>ROUND($T$25+$T$26+$T$27,2)</f>
        <v>0</v>
      </c>
      <c r="U24" s="9">
        <f>ROUND($U$25+$U$26+$U$27,2)</f>
        <v>0</v>
      </c>
      <c r="V24" s="9">
        <f>ROUND($V$25+$V$26+$V$27,2)</f>
        <v>0</v>
      </c>
      <c r="W24" s="9"/>
      <c r="X24" s="56"/>
    </row>
    <row r="25" spans="1:24" s="1" customFormat="1" ht="89.1" customHeight="1" outlineLevel="6" x14ac:dyDescent="0.2">
      <c r="A25" s="21"/>
      <c r="B25" s="71" t="s">
        <v>69</v>
      </c>
      <c r="C25" s="22" t="s">
        <v>60</v>
      </c>
      <c r="D25" s="22"/>
      <c r="E25" s="22"/>
      <c r="F25" s="22"/>
      <c r="G25" s="22"/>
      <c r="H25" s="23">
        <v>2</v>
      </c>
      <c r="I25" s="23">
        <v>2</v>
      </c>
      <c r="J25" s="23">
        <v>2</v>
      </c>
      <c r="K25" s="23">
        <v>2</v>
      </c>
      <c r="L25" s="23">
        <v>2</v>
      </c>
      <c r="M25" s="23">
        <v>2</v>
      </c>
      <c r="N25" s="23">
        <f>$H$25+$I$25+$J$25+$K$25+$L$25+$M$25</f>
        <v>12</v>
      </c>
      <c r="O25" s="27">
        <v>1</v>
      </c>
      <c r="P25" s="24">
        <f>ROUND($N$25*$O$25,3)</f>
        <v>12</v>
      </c>
      <c r="Q25" s="57"/>
      <c r="R25" s="55"/>
      <c r="S25" s="25">
        <f>ROUND($R$25+$Q$25,2)</f>
        <v>0</v>
      </c>
      <c r="T25" s="24">
        <f>ROUND($N$25*$Q$25,2)</f>
        <v>0</v>
      </c>
      <c r="U25" s="24">
        <f>ROUND($P$25*$R$25,2)</f>
        <v>0</v>
      </c>
      <c r="V25" s="24">
        <f>ROUND($U$25+$T$25,2)</f>
        <v>0</v>
      </c>
      <c r="W25" s="26" t="s">
        <v>70</v>
      </c>
      <c r="X25" s="64"/>
    </row>
    <row r="26" spans="1:24" s="1" customFormat="1" ht="89.1" customHeight="1" outlineLevel="6" x14ac:dyDescent="0.2">
      <c r="A26" s="21"/>
      <c r="B26" s="71" t="s">
        <v>71</v>
      </c>
      <c r="C26" s="22" t="s">
        <v>60</v>
      </c>
      <c r="D26" s="22"/>
      <c r="E26" s="22"/>
      <c r="F26" s="22"/>
      <c r="G26" s="22"/>
      <c r="H26" s="23">
        <v>2</v>
      </c>
      <c r="I26" s="23">
        <v>4</v>
      </c>
      <c r="J26" s="23">
        <v>2</v>
      </c>
      <c r="K26" s="23">
        <v>2</v>
      </c>
      <c r="L26" s="23">
        <v>4</v>
      </c>
      <c r="M26" s="23">
        <v>2</v>
      </c>
      <c r="N26" s="23">
        <f>$H$26+$I$26+$J$26+$K$26+$L$26+$M$26</f>
        <v>16</v>
      </c>
      <c r="O26" s="27">
        <v>1</v>
      </c>
      <c r="P26" s="24">
        <f>ROUND($N$26*$O$26,3)</f>
        <v>16</v>
      </c>
      <c r="Q26" s="57"/>
      <c r="R26" s="55"/>
      <c r="S26" s="25">
        <f>ROUND($R$26+$Q$26,2)</f>
        <v>0</v>
      </c>
      <c r="T26" s="24">
        <f>ROUND($N$26*$Q$26,2)</f>
        <v>0</v>
      </c>
      <c r="U26" s="24">
        <f>ROUND($P$26*$R$26,2)</f>
        <v>0</v>
      </c>
      <c r="V26" s="24">
        <f>ROUND($U$26+$T$26,2)</f>
        <v>0</v>
      </c>
      <c r="W26" s="26" t="s">
        <v>70</v>
      </c>
      <c r="X26" s="64"/>
    </row>
    <row r="27" spans="1:24" s="1" customFormat="1" ht="89.1" customHeight="1" outlineLevel="6" x14ac:dyDescent="0.2">
      <c r="A27" s="21"/>
      <c r="B27" s="71" t="s">
        <v>72</v>
      </c>
      <c r="C27" s="22" t="s">
        <v>60</v>
      </c>
      <c r="D27" s="22"/>
      <c r="E27" s="22"/>
      <c r="F27" s="22"/>
      <c r="G27" s="22"/>
      <c r="H27" s="24"/>
      <c r="I27" s="23">
        <v>2</v>
      </c>
      <c r="J27" s="24"/>
      <c r="K27" s="24"/>
      <c r="L27" s="23">
        <v>2</v>
      </c>
      <c r="M27" s="24"/>
      <c r="N27" s="23">
        <f>$H$27+$I$27+$J$27+$K$27+$L$27+$M$27</f>
        <v>4</v>
      </c>
      <c r="O27" s="27">
        <v>1</v>
      </c>
      <c r="P27" s="24">
        <f>ROUND($N$27*$O$27,3)</f>
        <v>4</v>
      </c>
      <c r="Q27" s="57"/>
      <c r="R27" s="55"/>
      <c r="S27" s="25">
        <f>ROUND($R$27+$Q$27,2)</f>
        <v>0</v>
      </c>
      <c r="T27" s="24">
        <f>ROUND($N$27*$Q$27,2)</f>
        <v>0</v>
      </c>
      <c r="U27" s="24">
        <f>ROUND($P$27*$R$27,2)</f>
        <v>0</v>
      </c>
      <c r="V27" s="24">
        <f>ROUND($U$27+$T$27,2)</f>
        <v>0</v>
      </c>
      <c r="W27" s="26" t="s">
        <v>70</v>
      </c>
      <c r="X27" s="64"/>
    </row>
    <row r="28" spans="1:24" s="1" customFormat="1" ht="12" customHeight="1" outlineLevel="5" x14ac:dyDescent="0.2">
      <c r="A28" s="7"/>
      <c r="B28" s="68" t="s">
        <v>73</v>
      </c>
      <c r="C28" s="8"/>
      <c r="D28" s="8"/>
      <c r="E28" s="8"/>
      <c r="F28" s="8"/>
      <c r="G28" s="8"/>
      <c r="H28" s="9"/>
      <c r="I28" s="9"/>
      <c r="J28" s="9"/>
      <c r="K28" s="9"/>
      <c r="L28" s="9"/>
      <c r="M28" s="9"/>
      <c r="N28" s="9"/>
      <c r="O28" s="9"/>
      <c r="P28" s="9"/>
      <c r="Q28" s="56"/>
      <c r="R28" s="56"/>
      <c r="S28" s="9"/>
      <c r="T28" s="9">
        <f>ROUND($T$29+$T$30+$T$31+$T$32+$T$33,2)</f>
        <v>0</v>
      </c>
      <c r="U28" s="9">
        <f>ROUND($U$29+$U$30+$U$31+$U$32+$U$33,2)</f>
        <v>0</v>
      </c>
      <c r="V28" s="9">
        <f>ROUND($V$29+$V$30+$V$31+$V$32+$V$33,2)</f>
        <v>0</v>
      </c>
      <c r="W28" s="9"/>
      <c r="X28" s="56"/>
    </row>
    <row r="29" spans="1:24" s="1" customFormat="1" ht="89.1" customHeight="1" outlineLevel="6" x14ac:dyDescent="0.2">
      <c r="A29" s="21"/>
      <c r="B29" s="71" t="s">
        <v>74</v>
      </c>
      <c r="C29" s="22" t="s">
        <v>65</v>
      </c>
      <c r="D29" s="22"/>
      <c r="E29" s="22"/>
      <c r="F29" s="22"/>
      <c r="G29" s="22"/>
      <c r="H29" s="23">
        <v>34</v>
      </c>
      <c r="I29" s="23">
        <v>28</v>
      </c>
      <c r="J29" s="24"/>
      <c r="K29" s="24"/>
      <c r="L29" s="23">
        <v>28</v>
      </c>
      <c r="M29" s="23">
        <v>34</v>
      </c>
      <c r="N29" s="23">
        <f>$H$29+$I$29+$J$29+$K$29+$L$29+$M$29</f>
        <v>124</v>
      </c>
      <c r="O29" s="27">
        <v>1</v>
      </c>
      <c r="P29" s="24">
        <f>ROUND($N$29*$O$29,3)</f>
        <v>124</v>
      </c>
      <c r="Q29" s="58"/>
      <c r="R29" s="55"/>
      <c r="S29" s="50">
        <f>ROUND($R$29+$Q$29,2)</f>
        <v>0</v>
      </c>
      <c r="T29" s="24">
        <f>ROUND($N$29*$Q$29,2)</f>
        <v>0</v>
      </c>
      <c r="U29" s="24">
        <f>ROUND($P$29*$R$29,2)</f>
        <v>0</v>
      </c>
      <c r="V29" s="24">
        <f>ROUND($U$29+$T$29,2)</f>
        <v>0</v>
      </c>
      <c r="W29" s="26" t="s">
        <v>75</v>
      </c>
      <c r="X29" s="64"/>
    </row>
    <row r="30" spans="1:24" s="1" customFormat="1" ht="89.1" customHeight="1" outlineLevel="6" x14ac:dyDescent="0.2">
      <c r="A30" s="21"/>
      <c r="B30" s="71" t="s">
        <v>64</v>
      </c>
      <c r="C30" s="22" t="s">
        <v>65</v>
      </c>
      <c r="D30" s="22"/>
      <c r="E30" s="22"/>
      <c r="F30" s="22"/>
      <c r="G30" s="22"/>
      <c r="H30" s="24"/>
      <c r="I30" s="23">
        <v>30</v>
      </c>
      <c r="J30" s="23">
        <v>40</v>
      </c>
      <c r="K30" s="23">
        <v>40</v>
      </c>
      <c r="L30" s="23">
        <v>30</v>
      </c>
      <c r="M30" s="24"/>
      <c r="N30" s="23">
        <f>$H$30+$I$30+$J$30+$K$30+$L$30+$M$30</f>
        <v>140</v>
      </c>
      <c r="O30" s="27">
        <v>1</v>
      </c>
      <c r="P30" s="24">
        <f>ROUND($N$30*$O$30,3)</f>
        <v>140</v>
      </c>
      <c r="Q30" s="58"/>
      <c r="R30" s="55"/>
      <c r="S30" s="50">
        <f>ROUND($R$30+$Q$30,2)</f>
        <v>0</v>
      </c>
      <c r="T30" s="24">
        <f>ROUND($N$30*$Q$30,2)</f>
        <v>0</v>
      </c>
      <c r="U30" s="24">
        <f>ROUND($P$30*$R$30,2)</f>
        <v>0</v>
      </c>
      <c r="V30" s="24">
        <f>ROUND($U$30+$T$30,2)</f>
        <v>0</v>
      </c>
      <c r="W30" s="26" t="s">
        <v>75</v>
      </c>
      <c r="X30" s="64"/>
    </row>
    <row r="31" spans="1:24" s="1" customFormat="1" ht="89.1" customHeight="1" outlineLevel="6" x14ac:dyDescent="0.2">
      <c r="A31" s="21"/>
      <c r="B31" s="71" t="s">
        <v>76</v>
      </c>
      <c r="C31" s="22" t="s">
        <v>65</v>
      </c>
      <c r="D31" s="22"/>
      <c r="E31" s="22"/>
      <c r="F31" s="22"/>
      <c r="G31" s="22"/>
      <c r="H31" s="23">
        <v>40</v>
      </c>
      <c r="I31" s="23">
        <v>20</v>
      </c>
      <c r="J31" s="23">
        <v>32</v>
      </c>
      <c r="K31" s="23">
        <v>32</v>
      </c>
      <c r="L31" s="23">
        <v>20</v>
      </c>
      <c r="M31" s="23">
        <v>40</v>
      </c>
      <c r="N31" s="23">
        <f>$H$31+$I$31+$J$31+$K$31+$L$31+$M$31</f>
        <v>184</v>
      </c>
      <c r="O31" s="27">
        <v>1</v>
      </c>
      <c r="P31" s="24">
        <f>ROUND($N$31*$O$31,3)</f>
        <v>184</v>
      </c>
      <c r="Q31" s="57"/>
      <c r="R31" s="55"/>
      <c r="S31" s="25">
        <f>ROUND($R$31+$Q$31,2)</f>
        <v>0</v>
      </c>
      <c r="T31" s="24">
        <f>ROUND($N$31*$Q$31,2)</f>
        <v>0</v>
      </c>
      <c r="U31" s="24">
        <f>ROUND($P$31*$R$31,2)</f>
        <v>0</v>
      </c>
      <c r="V31" s="24">
        <f>ROUND($U$31+$T$31,2)</f>
        <v>0</v>
      </c>
      <c r="W31" s="26" t="s">
        <v>75</v>
      </c>
      <c r="X31" s="64"/>
    </row>
    <row r="32" spans="1:24" s="1" customFormat="1" ht="89.1" customHeight="1" outlineLevel="6" x14ac:dyDescent="0.2">
      <c r="A32" s="21"/>
      <c r="B32" s="71" t="s">
        <v>77</v>
      </c>
      <c r="C32" s="22" t="s">
        <v>65</v>
      </c>
      <c r="D32" s="22"/>
      <c r="E32" s="22"/>
      <c r="F32" s="22"/>
      <c r="G32" s="22"/>
      <c r="H32" s="24"/>
      <c r="I32" s="23">
        <v>8</v>
      </c>
      <c r="J32" s="23">
        <v>8</v>
      </c>
      <c r="K32" s="23">
        <v>8</v>
      </c>
      <c r="L32" s="23">
        <v>8</v>
      </c>
      <c r="M32" s="24"/>
      <c r="N32" s="23">
        <f>$H$32+$I$32+$J$32+$K$32+$L$32+$M$32</f>
        <v>32</v>
      </c>
      <c r="O32" s="27">
        <v>1</v>
      </c>
      <c r="P32" s="24">
        <f>ROUND($N$32*$O$32,3)</f>
        <v>32</v>
      </c>
      <c r="Q32" s="57"/>
      <c r="R32" s="55"/>
      <c r="S32" s="25">
        <f>ROUND($R$32+$Q$32,2)</f>
        <v>0</v>
      </c>
      <c r="T32" s="24">
        <f>ROUND($N$32*$Q$32,2)</f>
        <v>0</v>
      </c>
      <c r="U32" s="24">
        <f>ROUND($P$32*$R$32,2)</f>
        <v>0</v>
      </c>
      <c r="V32" s="24">
        <f>ROUND($U$32+$T$32,2)</f>
        <v>0</v>
      </c>
      <c r="W32" s="26" t="s">
        <v>75</v>
      </c>
      <c r="X32" s="64"/>
    </row>
    <row r="33" spans="1:24" s="1" customFormat="1" ht="89.1" customHeight="1" outlineLevel="6" x14ac:dyDescent="0.2">
      <c r="A33" s="21"/>
      <c r="B33" s="71" t="s">
        <v>78</v>
      </c>
      <c r="C33" s="22" t="s">
        <v>65</v>
      </c>
      <c r="D33" s="22"/>
      <c r="E33" s="22"/>
      <c r="F33" s="22"/>
      <c r="G33" s="22"/>
      <c r="H33" s="23">
        <v>30</v>
      </c>
      <c r="I33" s="24"/>
      <c r="J33" s="23">
        <v>6</v>
      </c>
      <c r="K33" s="23">
        <v>6</v>
      </c>
      <c r="L33" s="24"/>
      <c r="M33" s="23">
        <v>30</v>
      </c>
      <c r="N33" s="23">
        <f>$H$33+$I$33+$J$33+$K$33+$L$33+$M$33</f>
        <v>72</v>
      </c>
      <c r="O33" s="27">
        <v>1</v>
      </c>
      <c r="P33" s="24">
        <f>ROUND($N$33*$O$33,3)</f>
        <v>72</v>
      </c>
      <c r="Q33" s="57"/>
      <c r="R33" s="55"/>
      <c r="S33" s="25">
        <f>ROUND($R$33+$Q$33,2)</f>
        <v>0</v>
      </c>
      <c r="T33" s="24">
        <f>ROUND($N$33*$Q$33,2)</f>
        <v>0</v>
      </c>
      <c r="U33" s="24">
        <f>ROUND($P$33*$R$33,2)</f>
        <v>0</v>
      </c>
      <c r="V33" s="24">
        <f>ROUND($U$33+$T$33,2)</f>
        <v>0</v>
      </c>
      <c r="W33" s="26" t="s">
        <v>75</v>
      </c>
      <c r="X33" s="64"/>
    </row>
    <row r="34" spans="1:24" s="1" customFormat="1" ht="12" customHeight="1" outlineLevel="5" x14ac:dyDescent="0.2">
      <c r="A34" s="7"/>
      <c r="B34" s="68" t="s">
        <v>79</v>
      </c>
      <c r="C34" s="8"/>
      <c r="D34" s="8"/>
      <c r="E34" s="8"/>
      <c r="F34" s="8"/>
      <c r="G34" s="8"/>
      <c r="H34" s="9"/>
      <c r="I34" s="9"/>
      <c r="J34" s="9"/>
      <c r="K34" s="9"/>
      <c r="L34" s="9"/>
      <c r="M34" s="9"/>
      <c r="N34" s="9"/>
      <c r="O34" s="9"/>
      <c r="P34" s="9"/>
      <c r="Q34" s="56"/>
      <c r="R34" s="56"/>
      <c r="S34" s="9"/>
      <c r="T34" s="9">
        <f>ROUND($T$36,2)</f>
        <v>0</v>
      </c>
      <c r="U34" s="9">
        <f>ROUND($U$36,2)</f>
        <v>0</v>
      </c>
      <c r="V34" s="9">
        <f>ROUND($V$36,2)</f>
        <v>0</v>
      </c>
      <c r="W34" s="9"/>
      <c r="X34" s="56"/>
    </row>
    <row r="35" spans="1:24" s="10" customFormat="1" ht="21.95" customHeight="1" outlineLevel="6" x14ac:dyDescent="0.15">
      <c r="A35" s="11">
        <v>11</v>
      </c>
      <c r="B35" s="69" t="s">
        <v>80</v>
      </c>
      <c r="C35" s="12" t="s">
        <v>65</v>
      </c>
      <c r="D35" s="12"/>
      <c r="E35" s="12"/>
      <c r="F35" s="12"/>
      <c r="G35" s="12"/>
      <c r="H35" s="13">
        <v>104</v>
      </c>
      <c r="I35" s="13">
        <v>86</v>
      </c>
      <c r="J35" s="13">
        <v>86</v>
      </c>
      <c r="K35" s="13">
        <v>86</v>
      </c>
      <c r="L35" s="13">
        <v>86</v>
      </c>
      <c r="M35" s="13">
        <v>104</v>
      </c>
      <c r="N35" s="13">
        <v>552</v>
      </c>
      <c r="O35" s="14"/>
      <c r="P35" s="14">
        <f>$P$36</f>
        <v>552</v>
      </c>
      <c r="Q35" s="53"/>
      <c r="R35" s="53"/>
      <c r="S35" s="14">
        <f>ROUND($V$35/$P$35,2)</f>
        <v>0</v>
      </c>
      <c r="T35" s="14">
        <f>ROUND($T$36,2)</f>
        <v>0</v>
      </c>
      <c r="U35" s="14">
        <f>ROUND($U$36,2)</f>
        <v>0</v>
      </c>
      <c r="V35" s="14">
        <f>ROUND($V$36,2)</f>
        <v>0</v>
      </c>
      <c r="W35" s="15" t="s">
        <v>81</v>
      </c>
      <c r="X35" s="62"/>
    </row>
    <row r="36" spans="1:24" s="16" customFormat="1" ht="11.1" customHeight="1" outlineLevel="7" x14ac:dyDescent="0.2">
      <c r="A36" s="17"/>
      <c r="B36" s="70" t="s">
        <v>27</v>
      </c>
      <c r="C36" s="18" t="s">
        <v>65</v>
      </c>
      <c r="D36" s="18"/>
      <c r="E36" s="18"/>
      <c r="F36" s="18"/>
      <c r="G36" s="18"/>
      <c r="H36" s="19">
        <v>104</v>
      </c>
      <c r="I36" s="19">
        <v>86</v>
      </c>
      <c r="J36" s="19">
        <v>86</v>
      </c>
      <c r="K36" s="19">
        <v>86</v>
      </c>
      <c r="L36" s="19">
        <v>86</v>
      </c>
      <c r="M36" s="19">
        <v>104</v>
      </c>
      <c r="N36" s="19">
        <f>$H$36+$I$36+$J$36+$K$36+$L$36+$M$36</f>
        <v>552</v>
      </c>
      <c r="O36" s="19">
        <v>1</v>
      </c>
      <c r="P36" s="20">
        <f>ROUND($N$36*$O$36,3)</f>
        <v>552</v>
      </c>
      <c r="Q36" s="54"/>
      <c r="R36" s="52"/>
      <c r="S36" s="49">
        <f>ROUND($R$36+$Q$36,2)</f>
        <v>0</v>
      </c>
      <c r="T36" s="20">
        <f>ROUND($N$36*$Q$36,2)</f>
        <v>0</v>
      </c>
      <c r="U36" s="20">
        <f>ROUND($P$36*$R$36,2)</f>
        <v>0</v>
      </c>
      <c r="V36" s="20">
        <f>ROUND($U$36+$T$36,2)</f>
        <v>0</v>
      </c>
      <c r="W36" s="20"/>
      <c r="X36" s="63"/>
    </row>
    <row r="37" spans="1:24" s="1" customFormat="1" ht="12" customHeight="1" outlineLevel="5" x14ac:dyDescent="0.2">
      <c r="A37" s="7"/>
      <c r="B37" s="68" t="s">
        <v>82</v>
      </c>
      <c r="C37" s="8"/>
      <c r="D37" s="8"/>
      <c r="E37" s="8"/>
      <c r="F37" s="8"/>
      <c r="G37" s="8"/>
      <c r="H37" s="9"/>
      <c r="I37" s="9"/>
      <c r="J37" s="9"/>
      <c r="K37" s="9"/>
      <c r="L37" s="9"/>
      <c r="M37" s="9"/>
      <c r="N37" s="9"/>
      <c r="O37" s="9"/>
      <c r="P37" s="9"/>
      <c r="Q37" s="56"/>
      <c r="R37" s="56"/>
      <c r="S37" s="9"/>
      <c r="T37" s="9">
        <f>ROUND($T$40+$T$41+$T$42+$T$44+$T$45+$T$46+$T$47+$T$48,2)</f>
        <v>0</v>
      </c>
      <c r="U37" s="9">
        <f>ROUND($U$40+$U$41+$U$42+$U$44+$U$45+$U$46+$U$47+$U$48,2)</f>
        <v>0</v>
      </c>
      <c r="V37" s="9">
        <f>ROUND($V$40+$V$41+$V$42+$V$44+$V$45+$V$46+$V$47+$V$48,2)</f>
        <v>0</v>
      </c>
      <c r="W37" s="9"/>
      <c r="X37" s="56"/>
    </row>
    <row r="38" spans="1:24" s="1" customFormat="1" ht="12" customHeight="1" outlineLevel="6" x14ac:dyDescent="0.2">
      <c r="A38" s="7"/>
      <c r="B38" s="68" t="s">
        <v>83</v>
      </c>
      <c r="C38" s="8"/>
      <c r="D38" s="8"/>
      <c r="E38" s="8"/>
      <c r="F38" s="8"/>
      <c r="G38" s="8"/>
      <c r="H38" s="9"/>
      <c r="I38" s="9"/>
      <c r="J38" s="9"/>
      <c r="K38" s="9"/>
      <c r="L38" s="9"/>
      <c r="M38" s="9"/>
      <c r="N38" s="9"/>
      <c r="O38" s="9"/>
      <c r="P38" s="9"/>
      <c r="Q38" s="56"/>
      <c r="R38" s="56"/>
      <c r="S38" s="9"/>
      <c r="T38" s="9">
        <f>ROUND($T$40+$T$41+$T$42,2)</f>
        <v>0</v>
      </c>
      <c r="U38" s="9">
        <f>ROUND($U$40+$U$41+$U$42,2)</f>
        <v>0</v>
      </c>
      <c r="V38" s="9">
        <f>ROUND($V$40+$V$41+$V$42,2)</f>
        <v>0</v>
      </c>
      <c r="W38" s="9"/>
      <c r="X38" s="56"/>
    </row>
    <row r="39" spans="1:24" s="10" customFormat="1" ht="32.1" customHeight="1" outlineLevel="7" x14ac:dyDescent="0.15">
      <c r="A39" s="11">
        <v>12</v>
      </c>
      <c r="B39" s="69" t="s">
        <v>84</v>
      </c>
      <c r="C39" s="12" t="s">
        <v>85</v>
      </c>
      <c r="D39" s="12"/>
      <c r="E39" s="12"/>
      <c r="F39" s="12"/>
      <c r="G39" s="12"/>
      <c r="H39" s="13">
        <v>12.365</v>
      </c>
      <c r="I39" s="13">
        <v>14.055</v>
      </c>
      <c r="J39" s="13">
        <v>12.936999999999999</v>
      </c>
      <c r="K39" s="13">
        <v>12.936999999999999</v>
      </c>
      <c r="L39" s="13">
        <v>14.055</v>
      </c>
      <c r="M39" s="13">
        <v>12.365</v>
      </c>
      <c r="N39" s="13">
        <v>78.713999999999999</v>
      </c>
      <c r="O39" s="14"/>
      <c r="P39" s="14">
        <f>$P$40</f>
        <v>78.713999999999999</v>
      </c>
      <c r="Q39" s="53"/>
      <c r="R39" s="53"/>
      <c r="S39" s="14">
        <f>ROUND($V$39/$P$39,2)</f>
        <v>0</v>
      </c>
      <c r="T39" s="14">
        <f>ROUND($T$40+$T$41+$T$42,2)</f>
        <v>0</v>
      </c>
      <c r="U39" s="14">
        <f>ROUND($U$40+$U$41+$U$42,2)</f>
        <v>0</v>
      </c>
      <c r="V39" s="14">
        <f>ROUND($V$40+$V$41+$V$42,2)</f>
        <v>0</v>
      </c>
      <c r="W39" s="15" t="s">
        <v>86</v>
      </c>
      <c r="X39" s="62"/>
    </row>
    <row r="40" spans="1:24" s="16" customFormat="1" ht="11.1" customHeight="1" outlineLevel="7" x14ac:dyDescent="0.2">
      <c r="A40" s="17"/>
      <c r="B40" s="70" t="s">
        <v>27</v>
      </c>
      <c r="C40" s="18" t="s">
        <v>85</v>
      </c>
      <c r="D40" s="18"/>
      <c r="E40" s="18"/>
      <c r="F40" s="18"/>
      <c r="G40" s="18"/>
      <c r="H40" s="19">
        <v>12.365</v>
      </c>
      <c r="I40" s="19">
        <v>14.055</v>
      </c>
      <c r="J40" s="19">
        <v>12.936999999999999</v>
      </c>
      <c r="K40" s="19">
        <v>12.936999999999999</v>
      </c>
      <c r="L40" s="19">
        <v>14.055</v>
      </c>
      <c r="M40" s="19">
        <v>12.365</v>
      </c>
      <c r="N40" s="19">
        <f>$H$40+$I$40+$J$40+$K$40+$L$40+$M$40</f>
        <v>78.713999999999984</v>
      </c>
      <c r="O40" s="19">
        <v>1</v>
      </c>
      <c r="P40" s="20">
        <f>ROUND($N$40*$O$40,3)</f>
        <v>78.713999999999999</v>
      </c>
      <c r="Q40" s="54"/>
      <c r="R40" s="52"/>
      <c r="S40" s="49">
        <f>ROUND($R$40+$Q$40,2)</f>
        <v>0</v>
      </c>
      <c r="T40" s="20">
        <f>ROUND($N$40*$Q$40,2)</f>
        <v>0</v>
      </c>
      <c r="U40" s="20">
        <f>ROUND($P$40*$R$40,2)</f>
        <v>0</v>
      </c>
      <c r="V40" s="20">
        <f>ROUND($U$40+$T$40,2)</f>
        <v>0</v>
      </c>
      <c r="W40" s="20"/>
      <c r="X40" s="63"/>
    </row>
    <row r="41" spans="1:24" s="1" customFormat="1" ht="11.1" customHeight="1" outlineLevel="7" x14ac:dyDescent="0.2">
      <c r="A41" s="21"/>
      <c r="B41" s="71" t="s">
        <v>87</v>
      </c>
      <c r="C41" s="22" t="s">
        <v>88</v>
      </c>
      <c r="D41" s="22"/>
      <c r="E41" s="22"/>
      <c r="F41" s="22"/>
      <c r="G41" s="22"/>
      <c r="H41" s="23">
        <v>12.365</v>
      </c>
      <c r="I41" s="23">
        <v>14.055</v>
      </c>
      <c r="J41" s="23">
        <v>12.936999999999999</v>
      </c>
      <c r="K41" s="23">
        <v>12.936999999999999</v>
      </c>
      <c r="L41" s="23">
        <v>14.055</v>
      </c>
      <c r="M41" s="23">
        <v>12.365</v>
      </c>
      <c r="N41" s="23">
        <f>$H$41+$I$41+$J$41+$K$41+$L$41+$M$41</f>
        <v>78.713999999999984</v>
      </c>
      <c r="O41" s="25">
        <v>0.15</v>
      </c>
      <c r="P41" s="24">
        <f>ROUND($N$41*$O$41,3)</f>
        <v>11.807</v>
      </c>
      <c r="Q41" s="55"/>
      <c r="R41" s="55"/>
      <c r="S41" s="24">
        <f>ROUND($R$41+$Q$41,2)</f>
        <v>0</v>
      </c>
      <c r="T41" s="24">
        <f>ROUND($N$41*$Q$41,2)</f>
        <v>0</v>
      </c>
      <c r="U41" s="24">
        <f>ROUND($P$41*$R$41,2)</f>
        <v>0</v>
      </c>
      <c r="V41" s="24">
        <f>ROUND($U$41+$T$41,2)</f>
        <v>0</v>
      </c>
      <c r="W41" s="26" t="s">
        <v>89</v>
      </c>
      <c r="X41" s="64"/>
    </row>
    <row r="42" spans="1:24" s="1" customFormat="1" ht="11.1" customHeight="1" outlineLevel="7" x14ac:dyDescent="0.2">
      <c r="A42" s="21"/>
      <c r="B42" s="71" t="s">
        <v>90</v>
      </c>
      <c r="C42" s="22" t="s">
        <v>88</v>
      </c>
      <c r="D42" s="22"/>
      <c r="E42" s="22"/>
      <c r="F42" s="22"/>
      <c r="G42" s="22"/>
      <c r="H42" s="23">
        <v>12.365</v>
      </c>
      <c r="I42" s="23">
        <v>14.055</v>
      </c>
      <c r="J42" s="23">
        <v>12.936999999999999</v>
      </c>
      <c r="K42" s="23">
        <v>12.936999999999999</v>
      </c>
      <c r="L42" s="23">
        <v>14.055</v>
      </c>
      <c r="M42" s="23">
        <v>12.365</v>
      </c>
      <c r="N42" s="23">
        <f>$H$42+$I$42+$J$42+$K$42+$L$42+$M$42</f>
        <v>78.713999999999984</v>
      </c>
      <c r="O42" s="25">
        <v>0.24</v>
      </c>
      <c r="P42" s="24">
        <f>ROUND($N$42*$O$42,3)</f>
        <v>18.890999999999998</v>
      </c>
      <c r="Q42" s="55"/>
      <c r="R42" s="55"/>
      <c r="S42" s="24">
        <f>ROUND($R$42+$Q$42,2)</f>
        <v>0</v>
      </c>
      <c r="T42" s="24">
        <f>ROUND($N$42*$Q$42,2)</f>
        <v>0</v>
      </c>
      <c r="U42" s="24">
        <f>ROUND($P$42*$R$42,2)</f>
        <v>0</v>
      </c>
      <c r="V42" s="24">
        <f>ROUND($U$42+$T$42,2)</f>
        <v>0</v>
      </c>
      <c r="W42" s="26" t="s">
        <v>89</v>
      </c>
      <c r="X42" s="64"/>
    </row>
    <row r="43" spans="1:24" s="1" customFormat="1" ht="12" customHeight="1" outlineLevel="6" x14ac:dyDescent="0.2">
      <c r="A43" s="7"/>
      <c r="B43" s="68" t="s">
        <v>91</v>
      </c>
      <c r="C43" s="8"/>
      <c r="D43" s="8"/>
      <c r="E43" s="8"/>
      <c r="F43" s="8"/>
      <c r="G43" s="8"/>
      <c r="H43" s="9"/>
      <c r="I43" s="9"/>
      <c r="J43" s="9"/>
      <c r="K43" s="9"/>
      <c r="L43" s="9"/>
      <c r="M43" s="9"/>
      <c r="N43" s="9"/>
      <c r="O43" s="9"/>
      <c r="P43" s="9"/>
      <c r="Q43" s="56"/>
      <c r="R43" s="56"/>
      <c r="S43" s="9"/>
      <c r="T43" s="9">
        <f>ROUND($T$44+$T$45+$T$46+$T$47+$T$48,2)</f>
        <v>0</v>
      </c>
      <c r="U43" s="9">
        <f>ROUND($U$44+$U$45+$U$46+$U$47+$U$48,2)</f>
        <v>0</v>
      </c>
      <c r="V43" s="9">
        <f>ROUND($V$44+$V$45+$V$46+$V$47+$V$48,2)</f>
        <v>0</v>
      </c>
      <c r="W43" s="9"/>
      <c r="X43" s="56"/>
    </row>
    <row r="44" spans="1:24" s="1" customFormat="1" ht="111" customHeight="1" outlineLevel="7" x14ac:dyDescent="0.2">
      <c r="A44" s="21"/>
      <c r="B44" s="71" t="s">
        <v>92</v>
      </c>
      <c r="C44" s="22" t="s">
        <v>65</v>
      </c>
      <c r="D44" s="22"/>
      <c r="E44" s="22"/>
      <c r="F44" s="22"/>
      <c r="G44" s="22"/>
      <c r="H44" s="23">
        <v>24</v>
      </c>
      <c r="I44" s="23">
        <v>20</v>
      </c>
      <c r="J44" s="23">
        <v>32</v>
      </c>
      <c r="K44" s="23">
        <v>32</v>
      </c>
      <c r="L44" s="23">
        <v>20</v>
      </c>
      <c r="M44" s="23">
        <v>24</v>
      </c>
      <c r="N44" s="23">
        <f>$H$44+$I$44+$J$44+$K$44+$L$44+$M$44</f>
        <v>152</v>
      </c>
      <c r="O44" s="27">
        <v>1</v>
      </c>
      <c r="P44" s="24">
        <f>ROUND($N$44*$O$44,3)</f>
        <v>152</v>
      </c>
      <c r="Q44" s="57"/>
      <c r="R44" s="55"/>
      <c r="S44" s="25">
        <f>ROUND($R$44+$Q$44,2)</f>
        <v>0</v>
      </c>
      <c r="T44" s="24">
        <f>ROUND($N$44*$Q$44,2)</f>
        <v>0</v>
      </c>
      <c r="U44" s="24">
        <f>ROUND($P$44*$R$44,2)</f>
        <v>0</v>
      </c>
      <c r="V44" s="24">
        <f>ROUND($U$44+$T$44,2)</f>
        <v>0</v>
      </c>
      <c r="W44" s="26" t="s">
        <v>93</v>
      </c>
      <c r="X44" s="64"/>
    </row>
    <row r="45" spans="1:24" s="1" customFormat="1" ht="111" customHeight="1" outlineLevel="7" x14ac:dyDescent="0.2">
      <c r="A45" s="21"/>
      <c r="B45" s="71" t="s">
        <v>94</v>
      </c>
      <c r="C45" s="22" t="s">
        <v>65</v>
      </c>
      <c r="D45" s="22"/>
      <c r="E45" s="22"/>
      <c r="F45" s="22"/>
      <c r="G45" s="22"/>
      <c r="H45" s="23">
        <v>6</v>
      </c>
      <c r="I45" s="24"/>
      <c r="J45" s="23">
        <v>6</v>
      </c>
      <c r="K45" s="23">
        <v>6</v>
      </c>
      <c r="L45" s="24"/>
      <c r="M45" s="23">
        <v>6</v>
      </c>
      <c r="N45" s="23">
        <f>$H$45+$I$45+$J$45+$K$45+$L$45+$M$45</f>
        <v>24</v>
      </c>
      <c r="O45" s="27">
        <v>1</v>
      </c>
      <c r="P45" s="24">
        <f>ROUND($N$45*$O$45,3)</f>
        <v>24</v>
      </c>
      <c r="Q45" s="57"/>
      <c r="R45" s="55"/>
      <c r="S45" s="25">
        <f>ROUND($R$45+$Q$45,2)</f>
        <v>0</v>
      </c>
      <c r="T45" s="24">
        <f>ROUND($N$45*$Q$45,2)</f>
        <v>0</v>
      </c>
      <c r="U45" s="24">
        <f>ROUND($P$45*$R$45,2)</f>
        <v>0</v>
      </c>
      <c r="V45" s="24">
        <f>ROUND($U$45+$T$45,2)</f>
        <v>0</v>
      </c>
      <c r="W45" s="26" t="s">
        <v>93</v>
      </c>
      <c r="X45" s="64"/>
    </row>
    <row r="46" spans="1:24" s="1" customFormat="1" ht="111" customHeight="1" outlineLevel="7" x14ac:dyDescent="0.2">
      <c r="A46" s="21"/>
      <c r="B46" s="71" t="s">
        <v>95</v>
      </c>
      <c r="C46" s="22" t="s">
        <v>65</v>
      </c>
      <c r="D46" s="22"/>
      <c r="E46" s="22"/>
      <c r="F46" s="22"/>
      <c r="G46" s="22"/>
      <c r="H46" s="24"/>
      <c r="I46" s="23">
        <v>8</v>
      </c>
      <c r="J46" s="23">
        <v>8</v>
      </c>
      <c r="K46" s="23">
        <v>8</v>
      </c>
      <c r="L46" s="23">
        <v>8</v>
      </c>
      <c r="M46" s="24"/>
      <c r="N46" s="23">
        <f>$H$46+$I$46+$J$46+$K$46+$L$46+$M$46</f>
        <v>32</v>
      </c>
      <c r="O46" s="27">
        <v>1</v>
      </c>
      <c r="P46" s="24">
        <f>ROUND($N$46*$O$46,3)</f>
        <v>32</v>
      </c>
      <c r="Q46" s="57"/>
      <c r="R46" s="55"/>
      <c r="S46" s="25">
        <f>ROUND($R$46+$Q$46,2)</f>
        <v>0</v>
      </c>
      <c r="T46" s="24">
        <f>ROUND($N$46*$Q$46,2)</f>
        <v>0</v>
      </c>
      <c r="U46" s="24">
        <f>ROUND($P$46*$R$46,2)</f>
        <v>0</v>
      </c>
      <c r="V46" s="24">
        <f>ROUND($U$46+$T$46,2)</f>
        <v>0</v>
      </c>
      <c r="W46" s="26" t="s">
        <v>93</v>
      </c>
      <c r="X46" s="64"/>
    </row>
    <row r="47" spans="1:24" s="1" customFormat="1" ht="111" customHeight="1" outlineLevel="7" x14ac:dyDescent="0.2">
      <c r="A47" s="21"/>
      <c r="B47" s="71" t="s">
        <v>96</v>
      </c>
      <c r="C47" s="22" t="s">
        <v>65</v>
      </c>
      <c r="D47" s="22"/>
      <c r="E47" s="22"/>
      <c r="F47" s="22"/>
      <c r="G47" s="22"/>
      <c r="H47" s="24"/>
      <c r="I47" s="23">
        <v>28</v>
      </c>
      <c r="J47" s="24"/>
      <c r="K47" s="24"/>
      <c r="L47" s="23">
        <v>28</v>
      </c>
      <c r="M47" s="24"/>
      <c r="N47" s="23">
        <f>$H$47+$I$47+$J$47+$K$47+$L$47+$M$47</f>
        <v>56</v>
      </c>
      <c r="O47" s="27">
        <v>1</v>
      </c>
      <c r="P47" s="24">
        <f>ROUND($N$47*$O$47,3)</f>
        <v>56</v>
      </c>
      <c r="Q47" s="57"/>
      <c r="R47" s="55"/>
      <c r="S47" s="25">
        <f>ROUND($R$47+$Q$47,2)</f>
        <v>0</v>
      </c>
      <c r="T47" s="24">
        <f>ROUND($N$47*$Q$47,2)</f>
        <v>0</v>
      </c>
      <c r="U47" s="24">
        <f>ROUND($P$47*$R$47,2)</f>
        <v>0</v>
      </c>
      <c r="V47" s="24">
        <f>ROUND($U$47+$T$47,2)</f>
        <v>0</v>
      </c>
      <c r="W47" s="26" t="s">
        <v>93</v>
      </c>
      <c r="X47" s="64"/>
    </row>
    <row r="48" spans="1:24" s="1" customFormat="1" ht="111" customHeight="1" outlineLevel="7" x14ac:dyDescent="0.2">
      <c r="A48" s="21"/>
      <c r="B48" s="71" t="s">
        <v>97</v>
      </c>
      <c r="C48" s="22" t="s">
        <v>65</v>
      </c>
      <c r="D48" s="22"/>
      <c r="E48" s="22"/>
      <c r="F48" s="22"/>
      <c r="G48" s="22"/>
      <c r="H48" s="24"/>
      <c r="I48" s="23">
        <v>30</v>
      </c>
      <c r="J48" s="23">
        <v>40</v>
      </c>
      <c r="K48" s="23">
        <v>40</v>
      </c>
      <c r="L48" s="23">
        <v>30</v>
      </c>
      <c r="M48" s="24"/>
      <c r="N48" s="23">
        <f>$H$48+$I$48+$J$48+$K$48+$L$48+$M$48</f>
        <v>140</v>
      </c>
      <c r="O48" s="27">
        <v>1</v>
      </c>
      <c r="P48" s="24">
        <f>ROUND($N$48*$O$48,3)</f>
        <v>140</v>
      </c>
      <c r="Q48" s="57"/>
      <c r="R48" s="55"/>
      <c r="S48" s="25">
        <f>ROUND($R$48+$Q$48,2)</f>
        <v>0</v>
      </c>
      <c r="T48" s="24">
        <f>ROUND($N$48*$Q$48,2)</f>
        <v>0</v>
      </c>
      <c r="U48" s="24">
        <f>ROUND($P$48*$R$48,2)</f>
        <v>0</v>
      </c>
      <c r="V48" s="24">
        <f>ROUND($U$48+$T$48,2)</f>
        <v>0</v>
      </c>
      <c r="W48" s="26" t="s">
        <v>93</v>
      </c>
      <c r="X48" s="64"/>
    </row>
    <row r="49" spans="1:24" s="4" customFormat="1" ht="12" customHeight="1" x14ac:dyDescent="0.2">
      <c r="A49" s="28"/>
      <c r="B49" s="72" t="s">
        <v>98</v>
      </c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59"/>
      <c r="R49" s="59"/>
      <c r="S49" s="29"/>
      <c r="T49" s="30"/>
      <c r="U49" s="30"/>
      <c r="V49" s="30">
        <f>ROUND($V$13,2)</f>
        <v>0</v>
      </c>
      <c r="W49" s="30"/>
      <c r="X49" s="65"/>
    </row>
    <row r="50" spans="1:24" s="1" customFormat="1" ht="11.1" customHeight="1" x14ac:dyDescent="0.2">
      <c r="A50" s="31"/>
      <c r="B50" s="73" t="s">
        <v>99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60"/>
      <c r="R50" s="60"/>
      <c r="S50" s="32"/>
      <c r="T50" s="32"/>
      <c r="V50" s="24"/>
      <c r="W50" s="24"/>
      <c r="X50" s="66"/>
    </row>
    <row r="51" spans="1:24" s="16" customFormat="1" ht="11.1" customHeight="1" x14ac:dyDescent="0.2">
      <c r="A51" s="33"/>
      <c r="B51" s="74" t="s">
        <v>100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61"/>
      <c r="R51" s="61"/>
      <c r="S51" s="34"/>
      <c r="T51" s="34"/>
      <c r="U51" s="34"/>
      <c r="V51" s="35">
        <f>ROUND($U$13,2)</f>
        <v>0</v>
      </c>
      <c r="W51" s="36"/>
      <c r="X51" s="63"/>
    </row>
    <row r="52" spans="1:24" s="16" customFormat="1" ht="11.1" customHeight="1" x14ac:dyDescent="0.2">
      <c r="A52" s="33"/>
      <c r="B52" s="74" t="s">
        <v>101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61"/>
      <c r="R52" s="61"/>
      <c r="S52" s="34"/>
      <c r="T52" s="34"/>
      <c r="U52" s="34"/>
      <c r="V52" s="37">
        <f>ROUND($T$13,2)</f>
        <v>0</v>
      </c>
      <c r="W52" s="20"/>
      <c r="X52" s="63"/>
    </row>
    <row r="53" spans="1:24" s="16" customFormat="1" ht="11.1" customHeight="1" x14ac:dyDescent="0.2">
      <c r="A53" s="33"/>
      <c r="B53" s="74" t="s">
        <v>102</v>
      </c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61"/>
      <c r="R53" s="61"/>
      <c r="S53" s="34"/>
      <c r="T53" s="34"/>
      <c r="U53" s="34"/>
      <c r="V53" s="37">
        <f>ROUND(($V$49)*0.166666666666666,2)</f>
        <v>0</v>
      </c>
      <c r="W53" s="20"/>
      <c r="X53" s="63"/>
    </row>
    <row r="54" spans="1:24" s="1" customFormat="1" ht="44.1" customHeight="1" x14ac:dyDescent="0.2">
      <c r="A54" s="32"/>
      <c r="B54" s="75" t="s">
        <v>103</v>
      </c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60"/>
      <c r="R54" s="60"/>
      <c r="S54" s="32"/>
      <c r="T54" s="34">
        <f>ROUND($T$55+$T$56+$T$57+$T$58+$T$59+$T$60+$T$61+$T$62+$T$63+$T$64+$T$65+$T$66,2)</f>
        <v>0</v>
      </c>
      <c r="U54" s="34">
        <f>ROUND($U$55+$U$56+$U$57+$U$58+$U$59+$U$60+$U$61+$U$62+$U$63+$U$64+$U$65+$U$66,2)</f>
        <v>0</v>
      </c>
      <c r="V54" s="34">
        <f>ROUND($V$55+$V$56+$V$57+$V$58+$V$59+$V$60+$V$61+$V$62+$V$63+$V$64+$V$65+$V$66,2)</f>
        <v>0</v>
      </c>
      <c r="W54" s="32"/>
      <c r="X54" s="60"/>
    </row>
    <row r="55" spans="1:24" s="1" customFormat="1" ht="11.1" customHeight="1" x14ac:dyDescent="0.2">
      <c r="A55" s="55"/>
      <c r="B55" s="55"/>
      <c r="C55" s="55"/>
      <c r="D55" s="60"/>
      <c r="E55" s="60"/>
      <c r="F55" s="60"/>
      <c r="G55" s="60"/>
      <c r="H55" s="55"/>
      <c r="I55" s="55"/>
      <c r="J55" s="55"/>
      <c r="K55" s="55"/>
      <c r="L55" s="55"/>
      <c r="M55" s="55"/>
      <c r="N55" s="66">
        <f>$F$55+$G$55+$H$55+$I$55+$J$55+$K$55+$L$55+$M$55</f>
        <v>0</v>
      </c>
      <c r="O55" s="67">
        <v>1</v>
      </c>
      <c r="P55" s="66">
        <f>ROUND($N$55*$O$55,3)</f>
        <v>0</v>
      </c>
      <c r="Q55" s="55"/>
      <c r="R55" s="55"/>
      <c r="S55" s="66">
        <f>ROUND($R$55+$Q$55,2)</f>
        <v>0</v>
      </c>
      <c r="T55" s="66">
        <f>ROUND($N$55*$Q$55,2)</f>
        <v>0</v>
      </c>
      <c r="U55" s="66">
        <f>ROUND($P$55*$R$55,2)</f>
        <v>0</v>
      </c>
      <c r="V55" s="66">
        <f>ROUND($U$55+$T$55,2)</f>
        <v>0</v>
      </c>
      <c r="W55" s="60"/>
      <c r="X55" s="55"/>
    </row>
    <row r="56" spans="1:24" s="1" customFormat="1" ht="11.1" customHeight="1" x14ac:dyDescent="0.2">
      <c r="A56" s="55"/>
      <c r="B56" s="55"/>
      <c r="C56" s="55"/>
      <c r="D56" s="60"/>
      <c r="E56" s="60"/>
      <c r="F56" s="60"/>
      <c r="G56" s="60"/>
      <c r="H56" s="55"/>
      <c r="I56" s="55"/>
      <c r="J56" s="55"/>
      <c r="K56" s="55"/>
      <c r="L56" s="55"/>
      <c r="M56" s="55"/>
      <c r="N56" s="66">
        <f>$F$56+$G$56+$H$56+$I$56+$J$56+$K$56+$L$56+$M$56</f>
        <v>0</v>
      </c>
      <c r="O56" s="67">
        <v>1</v>
      </c>
      <c r="P56" s="66">
        <f>ROUND($N$56*$O$56,3)</f>
        <v>0</v>
      </c>
      <c r="Q56" s="55"/>
      <c r="R56" s="55"/>
      <c r="S56" s="66">
        <f>ROUND($R$56+$Q$56,2)</f>
        <v>0</v>
      </c>
      <c r="T56" s="66">
        <f>ROUND($N$56*$Q$56,2)</f>
        <v>0</v>
      </c>
      <c r="U56" s="66">
        <f>ROUND($P$56*$R$56,2)</f>
        <v>0</v>
      </c>
      <c r="V56" s="66">
        <f>ROUND($U$56+$T$56,2)</f>
        <v>0</v>
      </c>
      <c r="W56" s="60"/>
      <c r="X56" s="55"/>
    </row>
    <row r="57" spans="1:24" s="1" customFormat="1" ht="11.1" customHeight="1" x14ac:dyDescent="0.2">
      <c r="A57" s="55"/>
      <c r="B57" s="55"/>
      <c r="C57" s="55"/>
      <c r="D57" s="60"/>
      <c r="E57" s="60"/>
      <c r="F57" s="60"/>
      <c r="G57" s="60"/>
      <c r="H57" s="55"/>
      <c r="I57" s="55"/>
      <c r="J57" s="55"/>
      <c r="K57" s="55"/>
      <c r="L57" s="55"/>
      <c r="M57" s="55"/>
      <c r="N57" s="66">
        <f>$F$57+$G$57+$H$57+$I$57+$J$57+$K$57+$L$57+$M$57</f>
        <v>0</v>
      </c>
      <c r="O57" s="67">
        <v>1</v>
      </c>
      <c r="P57" s="66">
        <f>ROUND($N$57*$O$57,3)</f>
        <v>0</v>
      </c>
      <c r="Q57" s="55"/>
      <c r="R57" s="55"/>
      <c r="S57" s="66">
        <f>ROUND($R$57+$Q$57,2)</f>
        <v>0</v>
      </c>
      <c r="T57" s="66">
        <f>ROUND($N$57*$Q$57,2)</f>
        <v>0</v>
      </c>
      <c r="U57" s="66">
        <f>ROUND($P$57*$R$57,2)</f>
        <v>0</v>
      </c>
      <c r="V57" s="66">
        <f>ROUND($U$57+$T$57,2)</f>
        <v>0</v>
      </c>
      <c r="W57" s="60"/>
      <c r="X57" s="55"/>
    </row>
    <row r="58" spans="1:24" s="1" customFormat="1" ht="11.1" customHeight="1" x14ac:dyDescent="0.2">
      <c r="A58" s="55"/>
      <c r="B58" s="55"/>
      <c r="C58" s="55"/>
      <c r="D58" s="60"/>
      <c r="E58" s="60"/>
      <c r="F58" s="60"/>
      <c r="G58" s="60"/>
      <c r="H58" s="55"/>
      <c r="I58" s="55"/>
      <c r="J58" s="55"/>
      <c r="K58" s="55"/>
      <c r="L58" s="55"/>
      <c r="M58" s="55"/>
      <c r="N58" s="66">
        <f>$F$58+$G$58+$H$58+$I$58+$J$58+$K$58+$L$58+$M$58</f>
        <v>0</v>
      </c>
      <c r="O58" s="67">
        <v>1</v>
      </c>
      <c r="P58" s="66">
        <f>ROUND($N$58*$O$58,3)</f>
        <v>0</v>
      </c>
      <c r="Q58" s="55"/>
      <c r="R58" s="55"/>
      <c r="S58" s="66">
        <f>ROUND($R$58+$Q$58,2)</f>
        <v>0</v>
      </c>
      <c r="T58" s="66">
        <f>ROUND($N$58*$Q$58,2)</f>
        <v>0</v>
      </c>
      <c r="U58" s="66">
        <f>ROUND($P$58*$R$58,2)</f>
        <v>0</v>
      </c>
      <c r="V58" s="66">
        <f>ROUND($U$58+$T$58,2)</f>
        <v>0</v>
      </c>
      <c r="W58" s="60"/>
      <c r="X58" s="55"/>
    </row>
    <row r="59" spans="1:24" s="1" customFormat="1" ht="11.1" customHeight="1" x14ac:dyDescent="0.2">
      <c r="A59" s="55"/>
      <c r="B59" s="55"/>
      <c r="C59" s="55"/>
      <c r="D59" s="60"/>
      <c r="E59" s="60"/>
      <c r="F59" s="60"/>
      <c r="G59" s="60"/>
      <c r="H59" s="55"/>
      <c r="I59" s="55"/>
      <c r="J59" s="55"/>
      <c r="K59" s="55"/>
      <c r="L59" s="55"/>
      <c r="M59" s="55"/>
      <c r="N59" s="66">
        <f>$F$59+$G$59+$H$59+$I$59+$J$59+$K$59+$L$59+$M$59</f>
        <v>0</v>
      </c>
      <c r="O59" s="67">
        <v>1</v>
      </c>
      <c r="P59" s="66">
        <f>ROUND($N$59*$O$59,3)</f>
        <v>0</v>
      </c>
      <c r="Q59" s="55"/>
      <c r="R59" s="55"/>
      <c r="S59" s="66">
        <f>ROUND($R$59+$Q$59,2)</f>
        <v>0</v>
      </c>
      <c r="T59" s="66">
        <f>ROUND($N$59*$Q$59,2)</f>
        <v>0</v>
      </c>
      <c r="U59" s="66">
        <f>ROUND($P$59*$R$59,2)</f>
        <v>0</v>
      </c>
      <c r="V59" s="66">
        <f>ROUND($U$59+$T$59,2)</f>
        <v>0</v>
      </c>
      <c r="W59" s="60"/>
      <c r="X59" s="55"/>
    </row>
    <row r="60" spans="1:24" s="1" customFormat="1" ht="11.1" customHeight="1" x14ac:dyDescent="0.2">
      <c r="A60" s="55"/>
      <c r="B60" s="55"/>
      <c r="C60" s="55"/>
      <c r="D60" s="60"/>
      <c r="E60" s="60"/>
      <c r="F60" s="60"/>
      <c r="G60" s="60"/>
      <c r="H60" s="55"/>
      <c r="I60" s="55"/>
      <c r="J60" s="55"/>
      <c r="K60" s="55"/>
      <c r="L60" s="55"/>
      <c r="M60" s="55"/>
      <c r="N60" s="66">
        <f>$F$60+$G$60+$H$60+$I$60+$J$60+$K$60+$L$60+$M$60</f>
        <v>0</v>
      </c>
      <c r="O60" s="67">
        <v>1</v>
      </c>
      <c r="P60" s="66">
        <f>ROUND($N$60*$O$60,3)</f>
        <v>0</v>
      </c>
      <c r="Q60" s="55"/>
      <c r="R60" s="55"/>
      <c r="S60" s="66">
        <f>ROUND($R$60+$Q$60,2)</f>
        <v>0</v>
      </c>
      <c r="T60" s="66">
        <f>ROUND($N$60*$Q$60,2)</f>
        <v>0</v>
      </c>
      <c r="U60" s="66">
        <f>ROUND($P$60*$R$60,2)</f>
        <v>0</v>
      </c>
      <c r="V60" s="66">
        <f>ROUND($U$60+$T$60,2)</f>
        <v>0</v>
      </c>
      <c r="W60" s="60"/>
      <c r="X60" s="55"/>
    </row>
    <row r="61" spans="1:24" s="1" customFormat="1" ht="11.1" customHeight="1" x14ac:dyDescent="0.2">
      <c r="A61" s="55"/>
      <c r="B61" s="55"/>
      <c r="C61" s="55"/>
      <c r="D61" s="60"/>
      <c r="E61" s="60"/>
      <c r="F61" s="60"/>
      <c r="G61" s="60"/>
      <c r="H61" s="55"/>
      <c r="I61" s="55"/>
      <c r="J61" s="55"/>
      <c r="K61" s="55"/>
      <c r="L61" s="55"/>
      <c r="M61" s="55"/>
      <c r="N61" s="66">
        <f>$F$61+$G$61+$H$61+$I$61+$J$61+$K$61+$L$61+$M$61</f>
        <v>0</v>
      </c>
      <c r="O61" s="67">
        <v>1</v>
      </c>
      <c r="P61" s="66">
        <f>ROUND($N$61*$O$61,3)</f>
        <v>0</v>
      </c>
      <c r="Q61" s="55"/>
      <c r="R61" s="55"/>
      <c r="S61" s="66">
        <f>ROUND($R$61+$Q$61,2)</f>
        <v>0</v>
      </c>
      <c r="T61" s="66">
        <f>ROUND($N$61*$Q$61,2)</f>
        <v>0</v>
      </c>
      <c r="U61" s="66">
        <f>ROUND($P$61*$R$61,2)</f>
        <v>0</v>
      </c>
      <c r="V61" s="66">
        <f>ROUND($U$61+$T$61,2)</f>
        <v>0</v>
      </c>
      <c r="W61" s="60"/>
      <c r="X61" s="55"/>
    </row>
    <row r="62" spans="1:24" s="1" customFormat="1" ht="11.1" customHeight="1" x14ac:dyDescent="0.2">
      <c r="A62" s="55"/>
      <c r="B62" s="55"/>
      <c r="C62" s="55"/>
      <c r="D62" s="60"/>
      <c r="E62" s="60"/>
      <c r="F62" s="60"/>
      <c r="G62" s="60"/>
      <c r="H62" s="55"/>
      <c r="I62" s="55"/>
      <c r="J62" s="55"/>
      <c r="K62" s="55"/>
      <c r="L62" s="55"/>
      <c r="M62" s="55"/>
      <c r="N62" s="66">
        <f>$F$62+$G$62+$H$62+$I$62+$J$62+$K$62+$L$62+$M$62</f>
        <v>0</v>
      </c>
      <c r="O62" s="67">
        <v>1</v>
      </c>
      <c r="P62" s="66">
        <f>ROUND($N$62*$O$62,3)</f>
        <v>0</v>
      </c>
      <c r="Q62" s="55"/>
      <c r="R62" s="55"/>
      <c r="S62" s="66">
        <f>ROUND($R$62+$Q$62,2)</f>
        <v>0</v>
      </c>
      <c r="T62" s="66">
        <f>ROUND($N$62*$Q$62,2)</f>
        <v>0</v>
      </c>
      <c r="U62" s="66">
        <f>ROUND($P$62*$R$62,2)</f>
        <v>0</v>
      </c>
      <c r="V62" s="66">
        <f>ROUND($U$62+$T$62,2)</f>
        <v>0</v>
      </c>
      <c r="W62" s="60"/>
      <c r="X62" s="55"/>
    </row>
    <row r="63" spans="1:24" s="1" customFormat="1" ht="11.1" customHeight="1" x14ac:dyDescent="0.2">
      <c r="A63" s="55"/>
      <c r="B63" s="55"/>
      <c r="C63" s="55"/>
      <c r="D63" s="60"/>
      <c r="E63" s="60"/>
      <c r="F63" s="60"/>
      <c r="G63" s="60"/>
      <c r="H63" s="55"/>
      <c r="I63" s="55"/>
      <c r="J63" s="55"/>
      <c r="K63" s="55"/>
      <c r="L63" s="55"/>
      <c r="M63" s="55"/>
      <c r="N63" s="66">
        <f>$F$63+$G$63+$H$63+$I$63+$J$63+$K$63+$L$63+$M$63</f>
        <v>0</v>
      </c>
      <c r="O63" s="67">
        <v>1</v>
      </c>
      <c r="P63" s="66">
        <f>ROUND($N$63*$O$63,3)</f>
        <v>0</v>
      </c>
      <c r="Q63" s="55"/>
      <c r="R63" s="55"/>
      <c r="S63" s="66">
        <f>ROUND($R$63+$Q$63,2)</f>
        <v>0</v>
      </c>
      <c r="T63" s="66">
        <f>ROUND($N$63*$Q$63,2)</f>
        <v>0</v>
      </c>
      <c r="U63" s="66">
        <f>ROUND($P$63*$R$63,2)</f>
        <v>0</v>
      </c>
      <c r="V63" s="66">
        <f>ROUND($U$63+$T$63,2)</f>
        <v>0</v>
      </c>
      <c r="W63" s="60"/>
      <c r="X63" s="55"/>
    </row>
    <row r="64" spans="1:24" s="1" customFormat="1" ht="11.1" customHeight="1" x14ac:dyDescent="0.2">
      <c r="A64" s="55"/>
      <c r="B64" s="55"/>
      <c r="C64" s="55"/>
      <c r="D64" s="60"/>
      <c r="E64" s="60"/>
      <c r="F64" s="60"/>
      <c r="G64" s="60"/>
      <c r="H64" s="55"/>
      <c r="I64" s="55"/>
      <c r="J64" s="55"/>
      <c r="K64" s="55"/>
      <c r="L64" s="55"/>
      <c r="M64" s="55"/>
      <c r="N64" s="66">
        <f>$F$64+$G$64+$H$64+$I$64+$J$64+$K$64+$L$64+$M$64</f>
        <v>0</v>
      </c>
      <c r="O64" s="67">
        <v>1</v>
      </c>
      <c r="P64" s="66">
        <f>ROUND($N$64*$O$64,3)</f>
        <v>0</v>
      </c>
      <c r="Q64" s="55"/>
      <c r="R64" s="55"/>
      <c r="S64" s="66">
        <f>ROUND($R$64+$Q$64,2)</f>
        <v>0</v>
      </c>
      <c r="T64" s="66">
        <f>ROUND($N$64*$Q$64,2)</f>
        <v>0</v>
      </c>
      <c r="U64" s="66">
        <f>ROUND($P$64*$R$64,2)</f>
        <v>0</v>
      </c>
      <c r="V64" s="66">
        <f>ROUND($U$64+$T$64,2)</f>
        <v>0</v>
      </c>
      <c r="W64" s="60"/>
      <c r="X64" s="55"/>
    </row>
    <row r="65" spans="1:24" s="1" customFormat="1" ht="11.1" customHeight="1" x14ac:dyDescent="0.2">
      <c r="A65" s="55"/>
      <c r="B65" s="55"/>
      <c r="C65" s="55"/>
      <c r="D65" s="60"/>
      <c r="E65" s="60"/>
      <c r="F65" s="60"/>
      <c r="G65" s="60"/>
      <c r="H65" s="55"/>
      <c r="I65" s="55"/>
      <c r="J65" s="55"/>
      <c r="K65" s="55"/>
      <c r="L65" s="55"/>
      <c r="M65" s="55"/>
      <c r="N65" s="66">
        <f>$F$65+$G$65+$H$65+$I$65+$J$65+$K$65+$L$65+$M$65</f>
        <v>0</v>
      </c>
      <c r="O65" s="67">
        <v>1</v>
      </c>
      <c r="P65" s="66">
        <f>ROUND($N$65*$O$65,3)</f>
        <v>0</v>
      </c>
      <c r="Q65" s="55"/>
      <c r="R65" s="55"/>
      <c r="S65" s="66">
        <f>ROUND($R$65+$Q$65,2)</f>
        <v>0</v>
      </c>
      <c r="T65" s="66">
        <f>ROUND($N$65*$Q$65,2)</f>
        <v>0</v>
      </c>
      <c r="U65" s="66">
        <f>ROUND($P$65*$R$65,2)</f>
        <v>0</v>
      </c>
      <c r="V65" s="66">
        <f>ROUND($U$65+$T$65,2)</f>
        <v>0</v>
      </c>
      <c r="W65" s="60"/>
      <c r="X65" s="55"/>
    </row>
    <row r="66" spans="1:24" s="1" customFormat="1" ht="11.1" customHeight="1" x14ac:dyDescent="0.2">
      <c r="A66" s="55"/>
      <c r="B66" s="55"/>
      <c r="C66" s="55"/>
      <c r="D66" s="60"/>
      <c r="E66" s="60"/>
      <c r="F66" s="60"/>
      <c r="G66" s="60"/>
      <c r="H66" s="55"/>
      <c r="I66" s="55"/>
      <c r="J66" s="55"/>
      <c r="K66" s="55"/>
      <c r="L66" s="55"/>
      <c r="M66" s="55"/>
      <c r="N66" s="66">
        <f>$F$66+$G$66+$H$66+$I$66+$J$66+$K$66+$L$66+$M$66</f>
        <v>0</v>
      </c>
      <c r="O66" s="67">
        <v>1</v>
      </c>
      <c r="P66" s="66">
        <f>ROUND($N$66*$O$66,3)</f>
        <v>0</v>
      </c>
      <c r="Q66" s="55"/>
      <c r="R66" s="55"/>
      <c r="S66" s="66">
        <f>ROUND($R$66+$Q$66,2)</f>
        <v>0</v>
      </c>
      <c r="T66" s="66">
        <f>ROUND($N$66*$Q$66,2)</f>
        <v>0</v>
      </c>
      <c r="U66" s="66">
        <f>ROUND($P$66*$R$66,2)</f>
        <v>0</v>
      </c>
      <c r="V66" s="66">
        <f>ROUND($U$66+$T$66,2)</f>
        <v>0</v>
      </c>
      <c r="W66" s="60"/>
      <c r="X66" s="55"/>
    </row>
    <row r="67" spans="1:24" s="1" customFormat="1" ht="11.1" customHeight="1" x14ac:dyDescent="0.2"/>
    <row r="68" spans="1:24" s="1" customFormat="1" ht="11.1" customHeight="1" x14ac:dyDescent="0.2">
      <c r="A68" s="16" t="s">
        <v>104</v>
      </c>
    </row>
    <row r="69" spans="1:24" s="1" customFormat="1" ht="11.1" customHeight="1" x14ac:dyDescent="0.2"/>
    <row r="70" spans="1:24" s="1" customFormat="1" ht="11.1" customHeight="1" x14ac:dyDescent="0.2">
      <c r="A70" s="38"/>
      <c r="B70" s="1" t="s">
        <v>105</v>
      </c>
    </row>
    <row r="71" spans="1:24" s="1" customFormat="1" ht="11.1" customHeight="1" x14ac:dyDescent="0.2">
      <c r="A71" s="1" t="s">
        <v>106</v>
      </c>
    </row>
  </sheetData>
  <sheetProtection algorithmName="SHA-512" hashValue="maNNOS4ylrHHk0fppWxxX8UMYjRKvxJV1xJUKrD9LxMzqKT3rrkCO/7jpCYsm/yR3tFd/WQmXp7OTJrhAO6EWg==" saltValue="Lc50vonOWoQXQnh0zsP2fg==" spinCount="100000" sheet="1" objects="1" scenarios="1" selectLockedCells="1"/>
  <mergeCells count="19">
    <mergeCell ref="T10:U10"/>
    <mergeCell ref="V10:V11"/>
    <mergeCell ref="W10:W11"/>
    <mergeCell ref="X10:X11"/>
    <mergeCell ref="H10:M10"/>
    <mergeCell ref="N10:N11"/>
    <mergeCell ref="O10:O11"/>
    <mergeCell ref="P10:P11"/>
    <mergeCell ref="Q10:S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2025-06-19T10:55:57Z</dcterms:modified>
</cp:coreProperties>
</file>