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9. СВЕТЛЫЙ Ноябрьск\ГП-1\ОВК\Претенденту\"/>
    </mc:Choice>
  </mc:AlternateContent>
  <xr:revisionPtr revIDLastSave="0" documentId="13_ncr:1_{A50402B3-514F-4195-9E94-71F0B3EC082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61" i="1" l="1"/>
  <c r="M61" i="1"/>
  <c r="O61" i="1" s="1"/>
  <c r="T61" i="1" s="1"/>
  <c r="R60" i="1"/>
  <c r="M60" i="1"/>
  <c r="S60" i="1" s="1"/>
  <c r="R59" i="1"/>
  <c r="M59" i="1"/>
  <c r="O59" i="1" s="1"/>
  <c r="T59" i="1" s="1"/>
  <c r="R58" i="1"/>
  <c r="M58" i="1"/>
  <c r="S58" i="1" s="1"/>
  <c r="R57" i="1"/>
  <c r="M57" i="1"/>
  <c r="O57" i="1" s="1"/>
  <c r="T57" i="1" s="1"/>
  <c r="R56" i="1"/>
  <c r="M56" i="1"/>
  <c r="S56" i="1" s="1"/>
  <c r="R55" i="1"/>
  <c r="M55" i="1"/>
  <c r="O55" i="1" s="1"/>
  <c r="T55" i="1" s="1"/>
  <c r="R54" i="1"/>
  <c r="M54" i="1"/>
  <c r="S54" i="1" s="1"/>
  <c r="R53" i="1"/>
  <c r="M53" i="1"/>
  <c r="O53" i="1" s="1"/>
  <c r="T53" i="1" s="1"/>
  <c r="R52" i="1"/>
  <c r="M52" i="1"/>
  <c r="S52" i="1" s="1"/>
  <c r="R51" i="1"/>
  <c r="M51" i="1"/>
  <c r="O51" i="1" s="1"/>
  <c r="T51" i="1" s="1"/>
  <c r="R50" i="1"/>
  <c r="M50" i="1"/>
  <c r="S50" i="1" s="1"/>
  <c r="S43" i="1"/>
  <c r="R43" i="1"/>
  <c r="O43" i="1"/>
  <c r="T43" i="1" s="1"/>
  <c r="U43" i="1" s="1"/>
  <c r="M43" i="1"/>
  <c r="S42" i="1"/>
  <c r="R42" i="1"/>
  <c r="O42" i="1"/>
  <c r="T42" i="1" s="1"/>
  <c r="U42" i="1" s="1"/>
  <c r="M42" i="1"/>
  <c r="S41" i="1"/>
  <c r="R41" i="1"/>
  <c r="O41" i="1"/>
  <c r="T41" i="1" s="1"/>
  <c r="U41" i="1" s="1"/>
  <c r="M41" i="1"/>
  <c r="S40" i="1"/>
  <c r="S38" i="1" s="1"/>
  <c r="R40" i="1"/>
  <c r="O40" i="1"/>
  <c r="T40" i="1" s="1"/>
  <c r="M40" i="1"/>
  <c r="S37" i="1"/>
  <c r="S36" i="1" s="1"/>
  <c r="R37" i="1"/>
  <c r="O37" i="1"/>
  <c r="T37" i="1" s="1"/>
  <c r="M37" i="1"/>
  <c r="O36" i="1"/>
  <c r="R35" i="1"/>
  <c r="M35" i="1"/>
  <c r="O35" i="1" s="1"/>
  <c r="R32" i="1"/>
  <c r="M32" i="1"/>
  <c r="S32" i="1" s="1"/>
  <c r="R31" i="1"/>
  <c r="M31" i="1"/>
  <c r="O31" i="1" s="1"/>
  <c r="T31" i="1" s="1"/>
  <c r="R30" i="1"/>
  <c r="M30" i="1"/>
  <c r="S30" i="1" s="1"/>
  <c r="R29" i="1"/>
  <c r="M29" i="1"/>
  <c r="O29" i="1" s="1"/>
  <c r="T29" i="1" s="1"/>
  <c r="S27" i="1"/>
  <c r="R27" i="1"/>
  <c r="O27" i="1"/>
  <c r="T27" i="1" s="1"/>
  <c r="U27" i="1" s="1"/>
  <c r="M27" i="1"/>
  <c r="S26" i="1"/>
  <c r="R26" i="1"/>
  <c r="O26" i="1"/>
  <c r="T26" i="1" s="1"/>
  <c r="M26" i="1"/>
  <c r="S25" i="1"/>
  <c r="R24" i="1"/>
  <c r="M24" i="1"/>
  <c r="O24" i="1" s="1"/>
  <c r="S22" i="1"/>
  <c r="R22" i="1"/>
  <c r="O22" i="1"/>
  <c r="T22" i="1" s="1"/>
  <c r="U22" i="1" s="1"/>
  <c r="M22" i="1"/>
  <c r="S21" i="1"/>
  <c r="R21" i="1"/>
  <c r="O21" i="1"/>
  <c r="T21" i="1" s="1"/>
  <c r="U21" i="1" s="1"/>
  <c r="M21" i="1"/>
  <c r="S20" i="1"/>
  <c r="R20" i="1"/>
  <c r="O20" i="1"/>
  <c r="T20" i="1" s="1"/>
  <c r="U20" i="1" s="1"/>
  <c r="M20" i="1"/>
  <c r="S19" i="1"/>
  <c r="R19" i="1"/>
  <c r="M19" i="1"/>
  <c r="O19" i="1" s="1"/>
  <c r="T35" i="1" l="1"/>
  <c r="O34" i="1"/>
  <c r="T36" i="1"/>
  <c r="U37" i="1"/>
  <c r="U36" i="1" s="1"/>
  <c r="R36" i="1" s="1"/>
  <c r="T39" i="1"/>
  <c r="U40" i="1"/>
  <c r="T38" i="1"/>
  <c r="T24" i="1"/>
  <c r="O23" i="1"/>
  <c r="U26" i="1"/>
  <c r="U25" i="1" s="1"/>
  <c r="T25" i="1"/>
  <c r="O18" i="1"/>
  <c r="T19" i="1"/>
  <c r="S24" i="1"/>
  <c r="S15" i="1" s="1"/>
  <c r="S29" i="1"/>
  <c r="O30" i="1"/>
  <c r="T30" i="1" s="1"/>
  <c r="U30" i="1" s="1"/>
  <c r="S31" i="1"/>
  <c r="U31" i="1" s="1"/>
  <c r="O32" i="1"/>
  <c r="T32" i="1" s="1"/>
  <c r="U32" i="1" s="1"/>
  <c r="S35" i="1"/>
  <c r="O50" i="1"/>
  <c r="T50" i="1" s="1"/>
  <c r="S51" i="1"/>
  <c r="O52" i="1"/>
  <c r="T52" i="1" s="1"/>
  <c r="U52" i="1" s="1"/>
  <c r="S53" i="1"/>
  <c r="U53" i="1" s="1"/>
  <c r="O54" i="1"/>
  <c r="T54" i="1" s="1"/>
  <c r="U54" i="1" s="1"/>
  <c r="S55" i="1"/>
  <c r="U55" i="1" s="1"/>
  <c r="O56" i="1"/>
  <c r="T56" i="1" s="1"/>
  <c r="U56" i="1" s="1"/>
  <c r="S57" i="1"/>
  <c r="U57" i="1" s="1"/>
  <c r="O58" i="1"/>
  <c r="T58" i="1" s="1"/>
  <c r="U58" i="1" s="1"/>
  <c r="S59" i="1"/>
  <c r="U59" i="1" s="1"/>
  <c r="O60" i="1"/>
  <c r="T60" i="1" s="1"/>
  <c r="U60" i="1" s="1"/>
  <c r="S61" i="1"/>
  <c r="U61" i="1" s="1"/>
  <c r="S17" i="1"/>
  <c r="S18" i="1"/>
  <c r="S39" i="1"/>
  <c r="S49" i="1" l="1"/>
  <c r="S16" i="1"/>
  <c r="S13" i="1"/>
  <c r="U47" i="1" s="1"/>
  <c r="T49" i="1"/>
  <c r="U50" i="1"/>
  <c r="U24" i="1"/>
  <c r="U23" i="1" s="1"/>
  <c r="R23" i="1" s="1"/>
  <c r="T23" i="1"/>
  <c r="T28" i="1"/>
  <c r="T18" i="1"/>
  <c r="T16" i="1"/>
  <c r="T17" i="1"/>
  <c r="T13" i="1"/>
  <c r="U46" i="1" s="1"/>
  <c r="T15" i="1"/>
  <c r="U19" i="1"/>
  <c r="T14" i="1"/>
  <c r="U51" i="1"/>
  <c r="S34" i="1"/>
  <c r="S33" i="1"/>
  <c r="S28" i="1"/>
  <c r="U39" i="1"/>
  <c r="U38" i="1"/>
  <c r="U29" i="1"/>
  <c r="U28" i="1" s="1"/>
  <c r="S23" i="1"/>
  <c r="S14" i="1"/>
  <c r="U35" i="1"/>
  <c r="T33" i="1"/>
  <c r="T34" i="1"/>
  <c r="U49" i="1" l="1"/>
  <c r="U33" i="1"/>
  <c r="U34" i="1"/>
  <c r="R34" i="1" s="1"/>
  <c r="U17" i="1"/>
  <c r="U13" i="1"/>
  <c r="U44" i="1" s="1"/>
  <c r="U48" i="1" s="1"/>
  <c r="U15" i="1"/>
  <c r="U18" i="1"/>
  <c r="R18" i="1" s="1"/>
  <c r="U14" i="1"/>
  <c r="U16" i="1"/>
</calcChain>
</file>

<file path=xl/sharedStrings.xml><?xml version="1.0" encoding="utf-8"?>
<sst xmlns="http://schemas.openxmlformats.org/spreadsheetml/2006/main" count="134" uniqueCount="101">
  <si>
    <t>Приложение</t>
  </si>
  <si>
    <t>К договору</t>
  </si>
  <si>
    <t>Расшифровка стоимости работ</t>
  </si>
  <si>
    <t>Таежный ГП-1</t>
  </si>
  <si>
    <t>Устройство внутреннего отопления (ЭТАЛОН) ниже отм.0,000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</si>
  <si>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</si>
  <si>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</si>
  <si>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</si>
  <si>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</si>
  <si>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</si>
  <si>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</si>
  <si>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</si>
  <si>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</si>
  <si>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</si>
  <si>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</si>
  <si>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</si>
  <si>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</si>
  <si>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</si>
  <si>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</si>
  <si>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</si>
  <si>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</si>
  <si>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 xml:space="preserve"> 1</t>
  </si>
  <si>
    <t xml:space="preserve"> 2</t>
  </si>
  <si>
    <t xml:space="preserve"> 3</t>
  </si>
  <si>
    <t xml:space="preserve"> 4</t>
  </si>
  <si>
    <t xml:space="preserve"> 5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</si>
  <si>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</si>
  <si>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</si>
  <si>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</si>
  <si>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</si>
  <si>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</si>
  <si>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</si>
  <si>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</si>
  <si>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</si>
  <si>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</si>
  <si>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</si>
  <si>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</si>
  <si>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</si>
  <si>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</si>
  <si>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</si>
  <si>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</si>
  <si>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</si>
  <si>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</si>
  <si>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</si>
  <si>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</si>
  <si>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</si>
  <si>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</si>
  <si>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</si>
  <si>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</si>
  <si>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</si>
  <si>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</si>
  <si>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</si>
  <si>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Строительно-монтажные работы</t>
  </si>
  <si>
    <t>Внутренние инженерные сети</t>
  </si>
  <si>
    <t>Устройство внутреннего отопления</t>
  </si>
  <si>
    <t>Устройство внутреннего отопления (ЭТАЛОН)</t>
  </si>
  <si>
    <t>Бурение отверстий системы отопления</t>
  </si>
  <si>
    <t>Заделка отверстий в стенах после прохода коммуникаций</t>
  </si>
  <si>
    <t>шт</t>
  </si>
  <si>
    <t>Объемы ориетировочные, будет корректировка РД!!! В ст-ти ФОТ учтены все необх. для выпол. работ мат-лы (пена монтажная/огнестойкая, раствор цементно-песчанный, герметик и прочие). Принимаются по факту выпол. работ.</t>
  </si>
  <si>
    <t>Труба стальная электросварная Ø25х3,2</t>
  </si>
  <si>
    <t>м.п.</t>
  </si>
  <si>
    <t>Труба стальная электросварная Ø48,0х3,5</t>
  </si>
  <si>
    <t>Труба стальная электросварная Ø89х3,5</t>
  </si>
  <si>
    <t>Бурение отверстий в стенах подвала до Ø100</t>
  </si>
  <si>
    <t>Объемы ориетировочные, будет корректировка РД!!!</t>
  </si>
  <si>
    <t>Монтаж запорно-регулирующей арматуры системы отопления</t>
  </si>
  <si>
    <t>Кран шаровый стальной приварной Ø40</t>
  </si>
  <si>
    <t>LD</t>
  </si>
  <si>
    <t>Объемы ориетировочные, будет корректировка РД!!!</t>
  </si>
  <si>
    <t>Кран шаровый стальной приварной Ø20</t>
  </si>
  <si>
    <t>Монтаж трубопроводов отопления из стальных труб</t>
  </si>
  <si>
    <t>Труба стальная электросварная Ø57х3,5</t>
  </si>
  <si>
    <t>Объемы ориетировочные, будет корректировка РД!!! комментарий для ОС: в стоимости материалов должна быть учтена НР 1,01. В стоимости ФОТ учесть монтаж и материалы фитингов(отводы, переходы, угольники, тройники, ниппели, муфты, прочие), в также все необходимые расходные материалы(скотч, ленты монтажные, клей, крепежные элементы и прочие.).</t>
  </si>
  <si>
    <t>Труба стальная водогазопроводная Ø20х2,8</t>
  </si>
  <si>
    <t>Труба стальная водогазопроводная Ø40х3,5</t>
  </si>
  <si>
    <t>Труба стальная электросварная Ø76х3,5</t>
  </si>
  <si>
    <t>Пусконаладочные работы</t>
  </si>
  <si>
    <t>Заполнение системы отопления</t>
  </si>
  <si>
    <t>для выше 0,000 и ниже 0,000</t>
  </si>
  <si>
    <t>Пусконаладочные работы системы отопления</t>
  </si>
  <si>
    <t>комплекс</t>
  </si>
  <si>
    <t>для выше 0,000 квартиры</t>
  </si>
  <si>
    <t>Изоляция трубопроводов системы отопления</t>
  </si>
  <si>
    <t>Изоляция вспененный полиэтилен трубопроводов системы отопления</t>
  </si>
  <si>
    <t>Теплоизоляция вспененный полиэтилен трубка Ø63/9</t>
  </si>
  <si>
    <t>Объемы ориетировочные, будет корректировка РД!!! В стоимости материалов должна быть учтена НР 1,1. В стоимости ФОТ учесть монтаж и материалы фитингов(отводы, переходы, угольники, тройники, ниппели, муфты, прочие), в также все необходимые расходные материалы(скотч, ленты монтажные, клей, крепежные элементы и прочие.).</t>
  </si>
  <si>
    <t>Теплоизоляция вспененный полиэтилен трубка Ø89/13-2</t>
  </si>
  <si>
    <t>Тилит Супер</t>
  </si>
  <si>
    <t>Теплоизоляция вспененный полиэтилен трубка Ø48/19</t>
  </si>
  <si>
    <t>Energoflex</t>
  </si>
  <si>
    <t>Теплоизоляция вспененный полиэтилен трубка Ø28/19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</si>
  <si>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</si>
  <si>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</si>
  <si>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</si>
  <si>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</si>
  <si>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</si>
  <si>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</si>
  <si>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Тимшанова Ольга Леонидовна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</si>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</sst>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8" x14ac:knownFonts="1">
    <font>
      <sz val="8"/>
      <name val="Arial"/>
    </font>
    <font>
      <sz val="8"/>
      <name val="Times New Roman"/>
    </font>
    <font>
      <sz val="10"/>
      <name val="Times New Roman"/>
    </font>
    <font>
      <b/>
      <sz val="10"/>
      <name val="Times New Roman"/>
    </font>
    <font>
      <b/>
      <sz val="9"/>
      <name val="Times New Roman"/>
    </font>
    <font>
      <b/>
      <sz val="8"/>
      <name val="Times New Roman"/>
    </font>
    <font>
      <i/>
      <sz val="8"/>
      <name val="Times New Roman"/>
    </font>
    <font>
      <b/>
      <i/>
      <sz val="8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center"/>
    </xf>
    <xf numFmtId="164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right"/>
    </xf>
    <xf numFmtId="0" fontId="5" fillId="6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0" fontId="1" fillId="6" borderId="5" xfId="0" applyFont="1" applyFill="1" applyBorder="1" applyAlignment="1">
      <alignment horizontal="right" wrapText="1"/>
    </xf>
    <xf numFmtId="165" fontId="5" fillId="5" borderId="5" xfId="0" applyNumberFormat="1" applyFont="1" applyFill="1" applyBorder="1" applyAlignment="1">
      <alignment horizontal="right"/>
    </xf>
    <xf numFmtId="165" fontId="6" fillId="0" borderId="5" xfId="0" applyNumberFormat="1" applyFont="1" applyBorder="1" applyAlignment="1">
      <alignment horizontal="right"/>
    </xf>
    <xf numFmtId="0" fontId="4" fillId="5" borderId="6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1" fillId="6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0" fontId="5" fillId="5" borderId="5" xfId="0" applyFont="1" applyFill="1" applyBorder="1" applyAlignment="1" applyProtection="1">
      <alignment horizontal="right"/>
      <protection locked="0"/>
    </xf>
    <xf numFmtId="2" fontId="6" fillId="6" borderId="5" xfId="0" applyNumberFormat="1" applyFont="1" applyFill="1" applyBorder="1" applyAlignment="1" applyProtection="1">
      <alignment horizontal="right"/>
      <protection locked="0"/>
    </xf>
    <xf numFmtId="0" fontId="6" fillId="6" borderId="5" xfId="0" applyFont="1" applyFill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/>
      <protection locked="0"/>
    </xf>
    <xf numFmtId="4" fontId="6" fillId="6" borderId="5" xfId="0" applyNumberFormat="1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2" fontId="1" fillId="6" borderId="5" xfId="0" applyNumberFormat="1" applyFont="1" applyFill="1" applyBorder="1" applyAlignment="1" applyProtection="1">
      <alignment horizontal="right"/>
      <protection locked="0"/>
    </xf>
    <xf numFmtId="4" fontId="1" fillId="6" borderId="5" xfId="0" applyNumberFormat="1" applyFont="1" applyFill="1" applyBorder="1" applyAlignment="1" applyProtection="1">
      <alignment horizontal="right"/>
      <protection locked="0"/>
    </xf>
    <xf numFmtId="0" fontId="4" fillId="5" borderId="5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5" fillId="6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 wrapText="1"/>
      <protection locked="0"/>
    </xf>
    <xf numFmtId="0" fontId="4" fillId="5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right"/>
      <protection locked="0"/>
    </xf>
    <xf numFmtId="0" fontId="4" fillId="4" borderId="7" xfId="0" applyFont="1" applyFill="1" applyBorder="1" applyAlignment="1" applyProtection="1">
      <alignment horizontal="left"/>
      <protection locked="0"/>
    </xf>
    <xf numFmtId="0" fontId="5" fillId="5" borderId="5" xfId="0" applyFont="1" applyFill="1" applyBorder="1" applyAlignment="1" applyProtection="1">
      <alignment horizontal="left" wrapText="1"/>
      <protection locked="0"/>
    </xf>
    <xf numFmtId="0" fontId="6" fillId="0" borderId="5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 wrapText="1"/>
      <protection locked="0"/>
    </xf>
    <xf numFmtId="0" fontId="4" fillId="5" borderId="8" xfId="0" applyFont="1" applyFill="1" applyBorder="1" applyAlignment="1" applyProtection="1">
      <alignment horizontal="left"/>
      <protection locked="0"/>
    </xf>
    <xf numFmtId="0" fontId="1" fillId="0" borderId="9" xfId="0" applyFont="1" applyBorder="1" applyAlignment="1" applyProtection="1">
      <alignment horizontal="right"/>
      <protection locked="0"/>
    </xf>
    <xf numFmtId="0" fontId="7" fillId="0" borderId="8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 wrapText="1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W66"/>
  <sheetViews>
    <sheetView tabSelected="1" topLeftCell="A4" workbookViewId="0">
      <selection activeCell="Q18" sqref="Q18"/>
    </sheetView>
  </sheetViews>
  <sheetFormatPr defaultColWidth="10.5" defaultRowHeight="11.45" customHeight="1" outlineLevelRow="7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12" width="12.5" style="1" customWidth="1"/>
    <col min="13" max="13" width="10.83203125" style="1" customWidth="1"/>
    <col min="14" max="14" width="8" style="1" customWidth="1"/>
    <col min="15" max="15" width="12.1640625" style="1" customWidth="1"/>
    <col min="16" max="16" width="9.6640625" style="1" customWidth="1"/>
    <col min="17" max="17" width="11.33203125" style="1" customWidth="1"/>
    <col min="18" max="18" width="12.83203125" style="1" customWidth="1"/>
    <col min="19" max="20" width="14.1640625" style="1" customWidth="1"/>
    <col min="21" max="21" width="16" style="1" customWidth="1"/>
    <col min="22" max="23" width="36.1640625" style="1" customWidth="1"/>
  </cols>
  <sheetData>
    <row r="1" spans="1:23" s="1" customFormat="1" ht="11.1" hidden="1" customHeight="1" x14ac:dyDescent="0.2"/>
    <row r="2" spans="1:23" s="1" customFormat="1" ht="11.1" hidden="1" customHeight="1" x14ac:dyDescent="0.2"/>
    <row r="3" spans="1:23" s="1" customFormat="1" ht="11.1" hidden="1" customHeight="1" x14ac:dyDescent="0.2"/>
    <row r="4" spans="1:23" s="2" customFormat="1" ht="12.95" customHeight="1" x14ac:dyDescent="0.2">
      <c r="V4" s="2" t="s">
        <v>0</v>
      </c>
    </row>
    <row r="5" spans="1:23" s="2" customFormat="1" ht="12.95" customHeight="1" x14ac:dyDescent="0.2">
      <c r="V5" s="3" t="s">
        <v>1</v>
      </c>
    </row>
    <row r="6" spans="1:23" s="2" customFormat="1" ht="12.95" customHeight="1" x14ac:dyDescent="0.2">
      <c r="A6" s="41" t="s">
        <v>2</v>
      </c>
      <c r="B6" s="41"/>
      <c r="C6" s="41"/>
      <c r="D6" s="41"/>
      <c r="E6" s="41"/>
      <c r="F6" s="41"/>
      <c r="G6" s="41"/>
    </row>
    <row r="7" spans="1:23" s="2" customFormat="1" ht="12.95" customHeight="1" x14ac:dyDescent="0.2">
      <c r="A7" s="42" t="s">
        <v>3</v>
      </c>
      <c r="B7" s="42"/>
      <c r="C7" s="42"/>
      <c r="D7" s="42"/>
      <c r="E7" s="42"/>
      <c r="F7" s="42"/>
      <c r="G7" s="42"/>
    </row>
    <row r="8" spans="1:23" s="2" customFormat="1" ht="12.95" customHeight="1" x14ac:dyDescent="0.2">
      <c r="A8" s="42" t="s">
        <v>4</v>
      </c>
      <c r="B8" s="42"/>
      <c r="C8" s="42"/>
      <c r="D8" s="42"/>
      <c r="E8" s="42"/>
      <c r="F8" s="42"/>
      <c r="G8" s="42"/>
    </row>
    <row r="9" spans="1:23" s="1" customFormat="1" ht="11.1" customHeight="1" x14ac:dyDescent="0.2"/>
    <row r="10" spans="1:23" s="4" customFormat="1" ht="30" customHeight="1" x14ac:dyDescent="0.2">
      <c r="A10" s="43" t="s">
        <v>5</v>
      </c>
      <c r="B10" s="45" t="s">
        <v>6</v>
      </c>
      <c r="C10" s="43" t="s">
        <v>7</v>
      </c>
      <c r="D10" s="47" t="s">
        <v>8</v>
      </c>
      <c r="E10" s="47" t="s">
        <v>9</v>
      </c>
      <c r="F10" s="47" t="s">
        <v>10</v>
      </c>
      <c r="G10" s="43" t="s">
        <v>11</v>
      </c>
      <c r="H10" s="49" t="s">
        <v>12</v>
      </c>
      <c r="I10" s="49"/>
      <c r="J10" s="49"/>
      <c r="K10" s="49"/>
      <c r="L10" s="49"/>
      <c r="M10" s="45" t="s">
        <v>13</v>
      </c>
      <c r="N10" s="45" t="s">
        <v>14</v>
      </c>
      <c r="O10" s="45" t="s">
        <v>15</v>
      </c>
      <c r="P10" s="49" t="s">
        <v>16</v>
      </c>
      <c r="Q10" s="49"/>
      <c r="R10" s="49"/>
      <c r="S10" s="49" t="s">
        <v>17</v>
      </c>
      <c r="T10" s="49"/>
      <c r="U10" s="45" t="s">
        <v>18</v>
      </c>
      <c r="V10" s="45" t="s">
        <v>19</v>
      </c>
      <c r="W10" s="45" t="s">
        <v>20</v>
      </c>
    </row>
    <row r="11" spans="1:23" s="4" customFormat="1" ht="36.950000000000003" customHeight="1" x14ac:dyDescent="0.2">
      <c r="A11" s="44"/>
      <c r="B11" s="46"/>
      <c r="C11" s="44"/>
      <c r="D11" s="48"/>
      <c r="E11" s="48"/>
      <c r="F11" s="48"/>
      <c r="G11" s="44"/>
      <c r="H11" s="5" t="s">
        <v>21</v>
      </c>
      <c r="I11" s="5" t="s">
        <v>22</v>
      </c>
      <c r="J11" s="5" t="s">
        <v>23</v>
      </c>
      <c r="K11" s="5" t="s">
        <v>24</v>
      </c>
      <c r="L11" s="5" t="s">
        <v>25</v>
      </c>
      <c r="M11" s="46"/>
      <c r="N11" s="46"/>
      <c r="O11" s="46"/>
      <c r="P11" s="5" t="s">
        <v>26</v>
      </c>
      <c r="Q11" s="5" t="s">
        <v>27</v>
      </c>
      <c r="R11" s="5" t="s">
        <v>28</v>
      </c>
      <c r="S11" s="5" t="s">
        <v>26</v>
      </c>
      <c r="T11" s="5" t="s">
        <v>27</v>
      </c>
      <c r="U11" s="46"/>
      <c r="V11" s="46"/>
      <c r="W11" s="46"/>
    </row>
    <row r="12" spans="1:23" s="1" customFormat="1" ht="11.1" customHeight="1" x14ac:dyDescent="0.2">
      <c r="A12" s="6" t="s">
        <v>29</v>
      </c>
      <c r="B12" s="6" t="s">
        <v>30</v>
      </c>
      <c r="C12" s="6" t="s">
        <v>31</v>
      </c>
      <c r="D12" s="6" t="s">
        <v>32</v>
      </c>
      <c r="E12" s="6" t="s">
        <v>33</v>
      </c>
      <c r="F12" s="6" t="s">
        <v>34</v>
      </c>
      <c r="G12" s="6" t="s">
        <v>35</v>
      </c>
      <c r="H12" s="6" t="s">
        <v>36</v>
      </c>
      <c r="I12" s="6" t="s">
        <v>37</v>
      </c>
      <c r="J12" s="6" t="s">
        <v>38</v>
      </c>
      <c r="K12" s="6" t="s">
        <v>39</v>
      </c>
      <c r="L12" s="6" t="s">
        <v>40</v>
      </c>
      <c r="M12" s="6" t="s">
        <v>41</v>
      </c>
      <c r="N12" s="6" t="s">
        <v>42</v>
      </c>
      <c r="O12" s="6" t="s">
        <v>43</v>
      </c>
      <c r="P12" s="6" t="s">
        <v>44</v>
      </c>
      <c r="Q12" s="6" t="s">
        <v>45</v>
      </c>
      <c r="R12" s="6" t="s">
        <v>46</v>
      </c>
      <c r="S12" s="6" t="s">
        <v>47</v>
      </c>
      <c r="T12" s="6" t="s">
        <v>48</v>
      </c>
      <c r="U12" s="6" t="s">
        <v>49</v>
      </c>
      <c r="V12" s="6" t="s">
        <v>50</v>
      </c>
      <c r="W12" s="6" t="s">
        <v>51</v>
      </c>
    </row>
    <row r="13" spans="1:23" s="1" customFormat="1" ht="12" customHeight="1" outlineLevel="1" x14ac:dyDescent="0.2">
      <c r="A13" s="7"/>
      <c r="B13" s="8" t="s">
        <v>52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>
        <f>ROUND($S$19+$S$20+$S$21+$S$22+$S$24+$S$26+$S$27+$S$29+$S$30+$S$31+$S$32+$S$35+$S$37+$S$40+$S$41+$S$42+$S$43,2)</f>
        <v>0</v>
      </c>
      <c r="T13" s="10">
        <f>ROUND($T$19+$T$20+$T$21+$T$22+$T$24+$T$26+$T$27+$T$29+$T$30+$T$31+$T$32+$T$35+$T$37+$T$40+$T$41+$T$42+$T$43,2)</f>
        <v>0</v>
      </c>
      <c r="U13" s="10">
        <f>ROUND($U$19+$U$20+$U$21+$U$22+$U$24+$U$26+$U$27+$U$29+$U$30+$U$31+$U$32+$U$35+$U$37+$U$40+$U$41+$U$42+$U$43,2)</f>
        <v>0</v>
      </c>
      <c r="V13" s="10"/>
      <c r="W13" s="10"/>
    </row>
    <row r="14" spans="1:23" s="1" customFormat="1" ht="12" customHeight="1" outlineLevel="2" x14ac:dyDescent="0.2">
      <c r="A14" s="7"/>
      <c r="B14" s="8" t="s">
        <v>53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>
        <f>ROUND($S$19+$S$20+$S$21+$S$22+$S$24+$S$26+$S$27+$S$29+$S$30+$S$31+$S$32+$S$35+$S$37+$S$40+$S$41+$S$42+$S$43,2)</f>
        <v>0</v>
      </c>
      <c r="T14" s="10">
        <f>ROUND($T$19+$T$20+$T$21+$T$22+$T$24+$T$26+$T$27+$T$29+$T$30+$T$31+$T$32+$T$35+$T$37+$T$40+$T$41+$T$42+$T$43,2)</f>
        <v>0</v>
      </c>
      <c r="U14" s="10">
        <f>ROUND($U$19+$U$20+$U$21+$U$22+$U$24+$U$26+$U$27+$U$29+$U$30+$U$31+$U$32+$U$35+$U$37+$U$40+$U$41+$U$42+$U$43,2)</f>
        <v>0</v>
      </c>
      <c r="V14" s="10"/>
      <c r="W14" s="10"/>
    </row>
    <row r="15" spans="1:23" s="1" customFormat="1" ht="12" customHeight="1" outlineLevel="3" x14ac:dyDescent="0.2">
      <c r="A15" s="7"/>
      <c r="B15" s="8" t="s">
        <v>54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>
        <f>ROUND($S$19+$S$20+$S$21+$S$22+$S$24+$S$26+$S$27+$S$29+$S$30+$S$31+$S$32+$S$35+$S$37+$S$40+$S$41+$S$42+$S$43,2)</f>
        <v>0</v>
      </c>
      <c r="T15" s="10">
        <f>ROUND($T$19+$T$20+$T$21+$T$22+$T$24+$T$26+$T$27+$T$29+$T$30+$T$31+$T$32+$T$35+$T$37+$T$40+$T$41+$T$42+$T$43,2)</f>
        <v>0</v>
      </c>
      <c r="U15" s="10">
        <f>ROUND($U$19+$U$20+$U$21+$U$22+$U$24+$U$26+$U$27+$U$29+$U$30+$U$31+$U$32+$U$35+$U$37+$U$40+$U$41+$U$42+$U$43,2)</f>
        <v>0</v>
      </c>
      <c r="V15" s="10"/>
      <c r="W15" s="10"/>
    </row>
    <row r="16" spans="1:23" s="1" customFormat="1" ht="12" customHeight="1" outlineLevel="4" x14ac:dyDescent="0.2">
      <c r="A16" s="7"/>
      <c r="B16" s="8" t="s">
        <v>55</v>
      </c>
      <c r="C16" s="9"/>
      <c r="D16" s="9"/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>
        <f>ROUND($S$19+$S$20+$S$21+$S$22+$S$24+$S$26+$S$27+$S$29+$S$30+$S$31+$S$32+$S$35+$S$37+$S$40+$S$41+$S$42+$S$43,2)</f>
        <v>0</v>
      </c>
      <c r="T16" s="10">
        <f>ROUND($T$19+$T$20+$T$21+$T$22+$T$24+$T$26+$T$27+$T$29+$T$30+$T$31+$T$32+$T$35+$T$37+$T$40+$T$41+$T$42+$T$43,2)</f>
        <v>0</v>
      </c>
      <c r="U16" s="10">
        <f>ROUND($U$19+$U$20+$U$21+$U$22+$U$24+$U$26+$U$27+$U$29+$U$30+$U$31+$U$32+$U$35+$U$37+$U$40+$U$41+$U$42+$U$43,2)</f>
        <v>0</v>
      </c>
      <c r="V16" s="10"/>
      <c r="W16" s="10"/>
    </row>
    <row r="17" spans="1:23" s="1" customFormat="1" ht="12" customHeight="1" outlineLevel="5" x14ac:dyDescent="0.2">
      <c r="A17" s="7"/>
      <c r="B17" s="70" t="s">
        <v>56</v>
      </c>
      <c r="C17" s="9"/>
      <c r="D17" s="9"/>
      <c r="E17" s="9"/>
      <c r="F17" s="9"/>
      <c r="G17" s="9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>
        <f>ROUND($S$19+$S$20+$S$21+$S$22+$S$24,2)</f>
        <v>0</v>
      </c>
      <c r="T17" s="10">
        <f>ROUND($T$19+$T$20+$T$21+$T$22+$T$24,2)</f>
        <v>0</v>
      </c>
      <c r="U17" s="10">
        <f>ROUND($U$19+$U$20+$U$21+$U$22+$U$24,2)</f>
        <v>0</v>
      </c>
      <c r="V17" s="10"/>
      <c r="W17" s="10"/>
    </row>
    <row r="18" spans="1:23" s="11" customFormat="1" ht="72.95" customHeight="1" outlineLevel="6" x14ac:dyDescent="0.15">
      <c r="A18" s="12">
        <v>1</v>
      </c>
      <c r="B18" s="71" t="s">
        <v>57</v>
      </c>
      <c r="C18" s="13" t="s">
        <v>58</v>
      </c>
      <c r="D18" s="13"/>
      <c r="E18" s="13"/>
      <c r="F18" s="13"/>
      <c r="G18" s="13"/>
      <c r="H18" s="14">
        <v>6</v>
      </c>
      <c r="I18" s="14">
        <v>12</v>
      </c>
      <c r="J18" s="14">
        <v>8</v>
      </c>
      <c r="K18" s="14">
        <v>12</v>
      </c>
      <c r="L18" s="14">
        <v>6</v>
      </c>
      <c r="M18" s="14">
        <v>44</v>
      </c>
      <c r="N18" s="15"/>
      <c r="O18" s="15">
        <f>$O$19</f>
        <v>44</v>
      </c>
      <c r="P18" s="54"/>
      <c r="Q18" s="54"/>
      <c r="R18" s="15">
        <f>ROUND($U$18/$O$18,2)</f>
        <v>0</v>
      </c>
      <c r="S18" s="15">
        <f>ROUND($S$19+$S$20+$S$21+$S$22,2)</f>
        <v>0</v>
      </c>
      <c r="T18" s="15">
        <f>ROUND($T$19+$T$20+$T$21+$T$22,2)</f>
        <v>0</v>
      </c>
      <c r="U18" s="15">
        <f>ROUND($U$19+$U$20+$U$21+$U$22,2)</f>
        <v>0</v>
      </c>
      <c r="V18" s="16" t="s">
        <v>59</v>
      </c>
      <c r="W18" s="65"/>
    </row>
    <row r="19" spans="1:23" s="17" customFormat="1" ht="11.1" customHeight="1" outlineLevel="7" x14ac:dyDescent="0.2">
      <c r="A19" s="18"/>
      <c r="B19" s="72" t="s">
        <v>26</v>
      </c>
      <c r="C19" s="19" t="s">
        <v>58</v>
      </c>
      <c r="D19" s="19"/>
      <c r="E19" s="19"/>
      <c r="F19" s="19"/>
      <c r="G19" s="19"/>
      <c r="H19" s="20">
        <v>6</v>
      </c>
      <c r="I19" s="20">
        <v>12</v>
      </c>
      <c r="J19" s="20">
        <v>8</v>
      </c>
      <c r="K19" s="20">
        <v>12</v>
      </c>
      <c r="L19" s="20">
        <v>6</v>
      </c>
      <c r="M19" s="20">
        <f>$H$19+$I$19+$J$19+$K$19+$L$19</f>
        <v>44</v>
      </c>
      <c r="N19" s="20">
        <v>1</v>
      </c>
      <c r="O19" s="21">
        <f>ROUND($M$19*$N$19,3)</f>
        <v>44</v>
      </c>
      <c r="P19" s="55"/>
      <c r="Q19" s="56"/>
      <c r="R19" s="50">
        <f>ROUND($Q$19+$P$19,2)</f>
        <v>0</v>
      </c>
      <c r="S19" s="21">
        <f>ROUND($M$19*$P$19,2)</f>
        <v>0</v>
      </c>
      <c r="T19" s="21">
        <f>ROUND($O$19*$Q$19,2)</f>
        <v>0</v>
      </c>
      <c r="U19" s="21">
        <f>ROUND($T$19+$S$19,2)</f>
        <v>0</v>
      </c>
      <c r="V19" s="21"/>
      <c r="W19" s="66"/>
    </row>
    <row r="20" spans="1:23" s="1" customFormat="1" ht="11.1" customHeight="1" outlineLevel="7" x14ac:dyDescent="0.2">
      <c r="A20" s="22"/>
      <c r="B20" s="73" t="s">
        <v>60</v>
      </c>
      <c r="C20" s="23" t="s">
        <v>61</v>
      </c>
      <c r="D20" s="23"/>
      <c r="E20" s="23"/>
      <c r="F20" s="23"/>
      <c r="G20" s="23"/>
      <c r="H20" s="24">
        <v>3</v>
      </c>
      <c r="I20" s="25"/>
      <c r="J20" s="25"/>
      <c r="K20" s="24">
        <v>6</v>
      </c>
      <c r="L20" s="24">
        <v>3</v>
      </c>
      <c r="M20" s="24">
        <f>$H$20+$I$20+$J$20+$K$20+$L$20</f>
        <v>12</v>
      </c>
      <c r="N20" s="26">
        <v>1</v>
      </c>
      <c r="O20" s="25">
        <f>ROUND($M$20*$N$20,3)</f>
        <v>12</v>
      </c>
      <c r="P20" s="57"/>
      <c r="Q20" s="57"/>
      <c r="R20" s="25">
        <f>ROUND($Q$20+$P$20,2)</f>
        <v>0</v>
      </c>
      <c r="S20" s="25">
        <f>ROUND($M$20*$P$20,2)</f>
        <v>0</v>
      </c>
      <c r="T20" s="25">
        <f>ROUND($O$20*$Q$20,2)</f>
        <v>0</v>
      </c>
      <c r="U20" s="25">
        <f>ROUND($T$20+$S$20,2)</f>
        <v>0</v>
      </c>
      <c r="V20" s="27"/>
      <c r="W20" s="67"/>
    </row>
    <row r="21" spans="1:23" s="1" customFormat="1" ht="11.1" customHeight="1" outlineLevel="7" x14ac:dyDescent="0.2">
      <c r="A21" s="22"/>
      <c r="B21" s="73" t="s">
        <v>62</v>
      </c>
      <c r="C21" s="23" t="s">
        <v>61</v>
      </c>
      <c r="D21" s="23"/>
      <c r="E21" s="23"/>
      <c r="F21" s="23"/>
      <c r="G21" s="23"/>
      <c r="H21" s="24">
        <v>3</v>
      </c>
      <c r="I21" s="25"/>
      <c r="J21" s="25"/>
      <c r="K21" s="24">
        <v>6</v>
      </c>
      <c r="L21" s="24">
        <v>3</v>
      </c>
      <c r="M21" s="24">
        <f>$H$21+$I$21+$J$21+$K$21+$L$21</f>
        <v>12</v>
      </c>
      <c r="N21" s="26">
        <v>1</v>
      </c>
      <c r="O21" s="25">
        <f>ROUND($M$21*$N$21,3)</f>
        <v>12</v>
      </c>
      <c r="P21" s="57"/>
      <c r="Q21" s="57"/>
      <c r="R21" s="25">
        <f>ROUND($Q$21+$P$21,2)</f>
        <v>0</v>
      </c>
      <c r="S21" s="25">
        <f>ROUND($M$21*$P$21,2)</f>
        <v>0</v>
      </c>
      <c r="T21" s="25">
        <f>ROUND($O$21*$Q$21,2)</f>
        <v>0</v>
      </c>
      <c r="U21" s="25">
        <f>ROUND($T$21+$S$21,2)</f>
        <v>0</v>
      </c>
      <c r="V21" s="27"/>
      <c r="W21" s="67"/>
    </row>
    <row r="22" spans="1:23" s="1" customFormat="1" ht="11.1" customHeight="1" outlineLevel="7" x14ac:dyDescent="0.2">
      <c r="A22" s="22"/>
      <c r="B22" s="73" t="s">
        <v>63</v>
      </c>
      <c r="C22" s="23" t="s">
        <v>61</v>
      </c>
      <c r="D22" s="23"/>
      <c r="E22" s="23"/>
      <c r="F22" s="23"/>
      <c r="G22" s="23"/>
      <c r="H22" s="25"/>
      <c r="I22" s="24">
        <v>12</v>
      </c>
      <c r="J22" s="24">
        <v>8</v>
      </c>
      <c r="K22" s="25"/>
      <c r="L22" s="25"/>
      <c r="M22" s="24">
        <f>$H$22+$I$22+$J$22+$K$22+$L$22</f>
        <v>20</v>
      </c>
      <c r="N22" s="26">
        <v>1</v>
      </c>
      <c r="O22" s="25">
        <f>ROUND($M$22*$N$22,3)</f>
        <v>20</v>
      </c>
      <c r="P22" s="57"/>
      <c r="Q22" s="57"/>
      <c r="R22" s="25">
        <f>ROUND($Q$22+$P$22,2)</f>
        <v>0</v>
      </c>
      <c r="S22" s="25">
        <f>ROUND($M$22*$P$22,2)</f>
        <v>0</v>
      </c>
      <c r="T22" s="25">
        <f>ROUND($O$22*$Q$22,2)</f>
        <v>0</v>
      </c>
      <c r="U22" s="25">
        <f>ROUND($T$22+$S$22,2)</f>
        <v>0</v>
      </c>
      <c r="V22" s="27"/>
      <c r="W22" s="67"/>
    </row>
    <row r="23" spans="1:23" s="11" customFormat="1" ht="21.95" customHeight="1" outlineLevel="6" x14ac:dyDescent="0.15">
      <c r="A23" s="12">
        <v>2</v>
      </c>
      <c r="B23" s="71" t="s">
        <v>64</v>
      </c>
      <c r="C23" s="13" t="s">
        <v>58</v>
      </c>
      <c r="D23" s="13"/>
      <c r="E23" s="13"/>
      <c r="F23" s="13"/>
      <c r="G23" s="13"/>
      <c r="H23" s="14">
        <v>6</v>
      </c>
      <c r="I23" s="14">
        <v>12</v>
      </c>
      <c r="J23" s="14">
        <v>8</v>
      </c>
      <c r="K23" s="14">
        <v>12</v>
      </c>
      <c r="L23" s="14">
        <v>6</v>
      </c>
      <c r="M23" s="14">
        <v>44</v>
      </c>
      <c r="N23" s="15"/>
      <c r="O23" s="15">
        <f>$O$24</f>
        <v>44</v>
      </c>
      <c r="P23" s="54"/>
      <c r="Q23" s="54"/>
      <c r="R23" s="15">
        <f>ROUND($U$23/$O$23,2)</f>
        <v>0</v>
      </c>
      <c r="S23" s="15">
        <f>ROUND($S$24,2)</f>
        <v>0</v>
      </c>
      <c r="T23" s="15">
        <f>ROUND($T$24,2)</f>
        <v>0</v>
      </c>
      <c r="U23" s="15">
        <f>ROUND($U$24,2)</f>
        <v>0</v>
      </c>
      <c r="V23" s="16" t="s">
        <v>65</v>
      </c>
      <c r="W23" s="65"/>
    </row>
    <row r="24" spans="1:23" s="17" customFormat="1" ht="11.1" customHeight="1" outlineLevel="7" x14ac:dyDescent="0.2">
      <c r="A24" s="18"/>
      <c r="B24" s="72" t="s">
        <v>26</v>
      </c>
      <c r="C24" s="19" t="s">
        <v>58</v>
      </c>
      <c r="D24" s="19"/>
      <c r="E24" s="19"/>
      <c r="F24" s="19"/>
      <c r="G24" s="19"/>
      <c r="H24" s="20">
        <v>6</v>
      </c>
      <c r="I24" s="20">
        <v>12</v>
      </c>
      <c r="J24" s="20">
        <v>8</v>
      </c>
      <c r="K24" s="20">
        <v>12</v>
      </c>
      <c r="L24" s="20">
        <v>6</v>
      </c>
      <c r="M24" s="20">
        <f>$H$24+$I$24+$J$24+$K$24+$L$24</f>
        <v>44</v>
      </c>
      <c r="N24" s="20">
        <v>1</v>
      </c>
      <c r="O24" s="21">
        <f>ROUND($M$24*$N$24,3)</f>
        <v>44</v>
      </c>
      <c r="P24" s="58"/>
      <c r="Q24" s="56"/>
      <c r="R24" s="51">
        <f>ROUND($Q$24+$P$24,2)</f>
        <v>0</v>
      </c>
      <c r="S24" s="21">
        <f>ROUND($M$24*$P$24,2)</f>
        <v>0</v>
      </c>
      <c r="T24" s="21">
        <f>ROUND($O$24*$Q$24,2)</f>
        <v>0</v>
      </c>
      <c r="U24" s="21">
        <f>ROUND($T$24+$S$24,2)</f>
        <v>0</v>
      </c>
      <c r="V24" s="21"/>
      <c r="W24" s="66"/>
    </row>
    <row r="25" spans="1:23" s="1" customFormat="1" ht="12" customHeight="1" outlineLevel="5" x14ac:dyDescent="0.2">
      <c r="A25" s="7"/>
      <c r="B25" s="70" t="s">
        <v>66</v>
      </c>
      <c r="C25" s="9"/>
      <c r="D25" s="9"/>
      <c r="E25" s="9"/>
      <c r="F25" s="9"/>
      <c r="G25" s="9"/>
      <c r="H25" s="10"/>
      <c r="I25" s="10"/>
      <c r="J25" s="10"/>
      <c r="K25" s="10"/>
      <c r="L25" s="10"/>
      <c r="M25" s="10"/>
      <c r="N25" s="10"/>
      <c r="O25" s="10"/>
      <c r="P25" s="59"/>
      <c r="Q25" s="59"/>
      <c r="R25" s="10"/>
      <c r="S25" s="10">
        <f>ROUND($S$26+$S$27,2)</f>
        <v>0</v>
      </c>
      <c r="T25" s="10">
        <f>ROUND($T$26+$T$27,2)</f>
        <v>0</v>
      </c>
      <c r="U25" s="10">
        <f>ROUND($U$26+$U$27,2)</f>
        <v>0</v>
      </c>
      <c r="V25" s="10"/>
      <c r="W25" s="59"/>
    </row>
    <row r="26" spans="1:23" s="1" customFormat="1" ht="21.95" customHeight="1" outlineLevel="6" x14ac:dyDescent="0.2">
      <c r="A26" s="22"/>
      <c r="B26" s="73" t="s">
        <v>67</v>
      </c>
      <c r="C26" s="23" t="s">
        <v>58</v>
      </c>
      <c r="D26" s="23" t="s">
        <v>68</v>
      </c>
      <c r="E26" s="23"/>
      <c r="F26" s="23"/>
      <c r="G26" s="23"/>
      <c r="H26" s="24">
        <v>2</v>
      </c>
      <c r="I26" s="24">
        <v>4</v>
      </c>
      <c r="J26" s="24">
        <v>2</v>
      </c>
      <c r="K26" s="24">
        <v>4</v>
      </c>
      <c r="L26" s="24">
        <v>2</v>
      </c>
      <c r="M26" s="24">
        <f>$H$26+$I$26+$J$26+$K$26+$L$26</f>
        <v>14</v>
      </c>
      <c r="N26" s="26">
        <v>1</v>
      </c>
      <c r="O26" s="25">
        <f>ROUND($M$26*$N$26,3)</f>
        <v>14</v>
      </c>
      <c r="P26" s="60"/>
      <c r="Q26" s="57"/>
      <c r="R26" s="52">
        <f>ROUND($Q$26+$P$26,2)</f>
        <v>0</v>
      </c>
      <c r="S26" s="25">
        <f>ROUND($M$26*$P$26,2)</f>
        <v>0</v>
      </c>
      <c r="T26" s="25">
        <f>ROUND($O$26*$Q$26,2)</f>
        <v>0</v>
      </c>
      <c r="U26" s="25">
        <f>ROUND($T$26+$S$26,2)</f>
        <v>0</v>
      </c>
      <c r="V26" s="27" t="s">
        <v>69</v>
      </c>
      <c r="W26" s="67"/>
    </row>
    <row r="27" spans="1:23" s="1" customFormat="1" ht="21.95" customHeight="1" outlineLevel="6" x14ac:dyDescent="0.2">
      <c r="A27" s="22"/>
      <c r="B27" s="73" t="s">
        <v>70</v>
      </c>
      <c r="C27" s="23" t="s">
        <v>58</v>
      </c>
      <c r="D27" s="23" t="s">
        <v>68</v>
      </c>
      <c r="E27" s="23"/>
      <c r="F27" s="23"/>
      <c r="G27" s="23"/>
      <c r="H27" s="24">
        <v>2</v>
      </c>
      <c r="I27" s="24">
        <v>4</v>
      </c>
      <c r="J27" s="24">
        <v>2</v>
      </c>
      <c r="K27" s="24">
        <v>4</v>
      </c>
      <c r="L27" s="24">
        <v>2</v>
      </c>
      <c r="M27" s="24">
        <f>$H$27+$I$27+$J$27+$K$27+$L$27</f>
        <v>14</v>
      </c>
      <c r="N27" s="26">
        <v>1</v>
      </c>
      <c r="O27" s="25">
        <f>ROUND($M$27*$N$27,3)</f>
        <v>14</v>
      </c>
      <c r="P27" s="60"/>
      <c r="Q27" s="57"/>
      <c r="R27" s="52">
        <f>ROUND($Q$27+$P$27,2)</f>
        <v>0</v>
      </c>
      <c r="S27" s="25">
        <f>ROUND($M$27*$P$27,2)</f>
        <v>0</v>
      </c>
      <c r="T27" s="25">
        <f>ROUND($O$27*$Q$27,2)</f>
        <v>0</v>
      </c>
      <c r="U27" s="25">
        <f>ROUND($T$27+$S$27,2)</f>
        <v>0</v>
      </c>
      <c r="V27" s="27" t="s">
        <v>69</v>
      </c>
      <c r="W27" s="67"/>
    </row>
    <row r="28" spans="1:23" s="1" customFormat="1" ht="12" customHeight="1" outlineLevel="5" x14ac:dyDescent="0.2">
      <c r="A28" s="7"/>
      <c r="B28" s="70" t="s">
        <v>71</v>
      </c>
      <c r="C28" s="9"/>
      <c r="D28" s="9"/>
      <c r="E28" s="9"/>
      <c r="F28" s="9"/>
      <c r="G28" s="9"/>
      <c r="H28" s="10"/>
      <c r="I28" s="10"/>
      <c r="J28" s="10"/>
      <c r="K28" s="10"/>
      <c r="L28" s="10"/>
      <c r="M28" s="10"/>
      <c r="N28" s="10"/>
      <c r="O28" s="10"/>
      <c r="P28" s="59"/>
      <c r="Q28" s="59"/>
      <c r="R28" s="10"/>
      <c r="S28" s="10">
        <f>ROUND($S$29+$S$30+$S$31+$S$32,2)</f>
        <v>0</v>
      </c>
      <c r="T28" s="10">
        <f>ROUND($T$29+$T$30+$T$31+$T$32,2)</f>
        <v>0</v>
      </c>
      <c r="U28" s="10">
        <f>ROUND($U$29+$U$30+$U$31+$U$32,2)</f>
        <v>0</v>
      </c>
      <c r="V28" s="10"/>
      <c r="W28" s="59"/>
    </row>
    <row r="29" spans="1:23" s="1" customFormat="1" ht="111" customHeight="1" outlineLevel="6" x14ac:dyDescent="0.2">
      <c r="A29" s="22"/>
      <c r="B29" s="73" t="s">
        <v>72</v>
      </c>
      <c r="C29" s="23" t="s">
        <v>61</v>
      </c>
      <c r="D29" s="23"/>
      <c r="E29" s="23"/>
      <c r="F29" s="23"/>
      <c r="G29" s="23"/>
      <c r="H29" s="25"/>
      <c r="I29" s="24">
        <v>34</v>
      </c>
      <c r="J29" s="25"/>
      <c r="K29" s="24">
        <v>34</v>
      </c>
      <c r="L29" s="25"/>
      <c r="M29" s="24">
        <f>$H$29+$I$29+$J$29+$K$29+$L$29</f>
        <v>68</v>
      </c>
      <c r="N29" s="26">
        <v>1</v>
      </c>
      <c r="O29" s="25">
        <f>ROUND($M$29*$N$29,3)</f>
        <v>68</v>
      </c>
      <c r="P29" s="61"/>
      <c r="Q29" s="57"/>
      <c r="R29" s="53">
        <f>ROUND($Q$29+$P$29,2)</f>
        <v>0</v>
      </c>
      <c r="S29" s="25">
        <f>ROUND($M$29*$P$29,2)</f>
        <v>0</v>
      </c>
      <c r="T29" s="25">
        <f>ROUND($O$29*$Q$29,2)</f>
        <v>0</v>
      </c>
      <c r="U29" s="25">
        <f>ROUND($T$29+$S$29,2)</f>
        <v>0</v>
      </c>
      <c r="V29" s="27" t="s">
        <v>73</v>
      </c>
      <c r="W29" s="67"/>
    </row>
    <row r="30" spans="1:23" s="1" customFormat="1" ht="111" customHeight="1" outlineLevel="6" x14ac:dyDescent="0.2">
      <c r="A30" s="22"/>
      <c r="B30" s="73" t="s">
        <v>74</v>
      </c>
      <c r="C30" s="23" t="s">
        <v>61</v>
      </c>
      <c r="D30" s="23"/>
      <c r="E30" s="23"/>
      <c r="F30" s="23"/>
      <c r="G30" s="23"/>
      <c r="H30" s="24">
        <v>30</v>
      </c>
      <c r="I30" s="24">
        <v>40</v>
      </c>
      <c r="J30" s="24">
        <v>30</v>
      </c>
      <c r="K30" s="24">
        <v>40</v>
      </c>
      <c r="L30" s="24">
        <v>30</v>
      </c>
      <c r="M30" s="24">
        <f>$H$30+$I$30+$J$30+$K$30+$L$30</f>
        <v>170</v>
      </c>
      <c r="N30" s="26">
        <v>1</v>
      </c>
      <c r="O30" s="25">
        <f>ROUND($M$30*$N$30,3)</f>
        <v>170</v>
      </c>
      <c r="P30" s="60"/>
      <c r="Q30" s="57"/>
      <c r="R30" s="52">
        <f>ROUND($Q$30+$P$30,2)</f>
        <v>0</v>
      </c>
      <c r="S30" s="25">
        <f>ROUND($M$30*$P$30,2)</f>
        <v>0</v>
      </c>
      <c r="T30" s="25">
        <f>ROUND($O$30*$Q$30,2)</f>
        <v>0</v>
      </c>
      <c r="U30" s="25">
        <f>ROUND($T$30+$S$30,2)</f>
        <v>0</v>
      </c>
      <c r="V30" s="27" t="s">
        <v>73</v>
      </c>
      <c r="W30" s="67"/>
    </row>
    <row r="31" spans="1:23" s="1" customFormat="1" ht="111" customHeight="1" outlineLevel="6" x14ac:dyDescent="0.2">
      <c r="A31" s="22"/>
      <c r="B31" s="73" t="s">
        <v>75</v>
      </c>
      <c r="C31" s="23" t="s">
        <v>61</v>
      </c>
      <c r="D31" s="23"/>
      <c r="E31" s="23"/>
      <c r="F31" s="23"/>
      <c r="G31" s="23"/>
      <c r="H31" s="24">
        <v>40</v>
      </c>
      <c r="I31" s="24">
        <v>30</v>
      </c>
      <c r="J31" s="24">
        <v>40</v>
      </c>
      <c r="K31" s="24">
        <v>30</v>
      </c>
      <c r="L31" s="24">
        <v>40</v>
      </c>
      <c r="M31" s="24">
        <f>$H$31+$I$31+$J$31+$K$31+$L$31</f>
        <v>180</v>
      </c>
      <c r="N31" s="26">
        <v>1</v>
      </c>
      <c r="O31" s="25">
        <f>ROUND($M$31*$N$31,3)</f>
        <v>180</v>
      </c>
      <c r="P31" s="60"/>
      <c r="Q31" s="57"/>
      <c r="R31" s="52">
        <f>ROUND($Q$31+$P$31,2)</f>
        <v>0</v>
      </c>
      <c r="S31" s="25">
        <f>ROUND($M$31*$P$31,2)</f>
        <v>0</v>
      </c>
      <c r="T31" s="25">
        <f>ROUND($O$31*$Q$31,2)</f>
        <v>0</v>
      </c>
      <c r="U31" s="25">
        <f>ROUND($T$31+$S$31,2)</f>
        <v>0</v>
      </c>
      <c r="V31" s="27" t="s">
        <v>73</v>
      </c>
      <c r="W31" s="67"/>
    </row>
    <row r="32" spans="1:23" s="1" customFormat="1" ht="111" customHeight="1" outlineLevel="6" x14ac:dyDescent="0.2">
      <c r="A32" s="22"/>
      <c r="B32" s="73" t="s">
        <v>76</v>
      </c>
      <c r="C32" s="23" t="s">
        <v>61</v>
      </c>
      <c r="D32" s="23"/>
      <c r="E32" s="23"/>
      <c r="F32" s="23"/>
      <c r="G32" s="23"/>
      <c r="H32" s="25"/>
      <c r="I32" s="24">
        <v>32</v>
      </c>
      <c r="J32" s="24">
        <v>50</v>
      </c>
      <c r="K32" s="24">
        <v>32</v>
      </c>
      <c r="L32" s="25"/>
      <c r="M32" s="24">
        <f>$H$32+$I$32+$J$32+$K$32+$L$32</f>
        <v>114</v>
      </c>
      <c r="N32" s="26">
        <v>1</v>
      </c>
      <c r="O32" s="25">
        <f>ROUND($M$32*$N$32,3)</f>
        <v>114</v>
      </c>
      <c r="P32" s="61"/>
      <c r="Q32" s="57"/>
      <c r="R32" s="53">
        <f>ROUND($Q$32+$P$32,2)</f>
        <v>0</v>
      </c>
      <c r="S32" s="25">
        <f>ROUND($M$32*$P$32,2)</f>
        <v>0</v>
      </c>
      <c r="T32" s="25">
        <f>ROUND($O$32*$Q$32,2)</f>
        <v>0</v>
      </c>
      <c r="U32" s="25">
        <f>ROUND($T$32+$S$32,2)</f>
        <v>0</v>
      </c>
      <c r="V32" s="27" t="s">
        <v>73</v>
      </c>
      <c r="W32" s="67"/>
    </row>
    <row r="33" spans="1:23" s="1" customFormat="1" ht="12" customHeight="1" outlineLevel="5" x14ac:dyDescent="0.2">
      <c r="A33" s="7"/>
      <c r="B33" s="70" t="s">
        <v>77</v>
      </c>
      <c r="C33" s="9"/>
      <c r="D33" s="9"/>
      <c r="E33" s="9"/>
      <c r="F33" s="9"/>
      <c r="G33" s="9"/>
      <c r="H33" s="10"/>
      <c r="I33" s="10"/>
      <c r="J33" s="10"/>
      <c r="K33" s="10"/>
      <c r="L33" s="10"/>
      <c r="M33" s="10"/>
      <c r="N33" s="10"/>
      <c r="O33" s="10"/>
      <c r="P33" s="59"/>
      <c r="Q33" s="59"/>
      <c r="R33" s="10"/>
      <c r="S33" s="10">
        <f>ROUND($S$35+$S$37,2)</f>
        <v>0</v>
      </c>
      <c r="T33" s="10">
        <f>ROUND($T$35+$T$37,2)</f>
        <v>0</v>
      </c>
      <c r="U33" s="10">
        <f>ROUND($U$35+$U$37,2)</f>
        <v>0</v>
      </c>
      <c r="V33" s="10"/>
      <c r="W33" s="59"/>
    </row>
    <row r="34" spans="1:23" s="11" customFormat="1" ht="11.1" customHeight="1" outlineLevel="6" x14ac:dyDescent="0.15">
      <c r="A34" s="12">
        <v>9</v>
      </c>
      <c r="B34" s="71" t="s">
        <v>78</v>
      </c>
      <c r="C34" s="13" t="s">
        <v>61</v>
      </c>
      <c r="D34" s="13"/>
      <c r="E34" s="13"/>
      <c r="F34" s="13"/>
      <c r="G34" s="13"/>
      <c r="H34" s="28">
        <v>1542</v>
      </c>
      <c r="I34" s="28">
        <v>2226</v>
      </c>
      <c r="J34" s="28">
        <v>1174</v>
      </c>
      <c r="K34" s="28">
        <v>2196</v>
      </c>
      <c r="L34" s="28">
        <v>1562</v>
      </c>
      <c r="M34" s="28">
        <v>8700</v>
      </c>
      <c r="N34" s="15"/>
      <c r="O34" s="15">
        <f>$O$35</f>
        <v>8700</v>
      </c>
      <c r="P34" s="54"/>
      <c r="Q34" s="54"/>
      <c r="R34" s="15">
        <f>ROUND($U$34/$O$34,2)</f>
        <v>0</v>
      </c>
      <c r="S34" s="15">
        <f>ROUND($S$35,2)</f>
        <v>0</v>
      </c>
      <c r="T34" s="15">
        <f>ROUND($T$35,2)</f>
        <v>0</v>
      </c>
      <c r="U34" s="15">
        <f>ROUND($U$35,2)</f>
        <v>0</v>
      </c>
      <c r="V34" s="16" t="s">
        <v>79</v>
      </c>
      <c r="W34" s="65"/>
    </row>
    <row r="35" spans="1:23" s="17" customFormat="1" ht="11.1" customHeight="1" outlineLevel="7" x14ac:dyDescent="0.2">
      <c r="A35" s="18"/>
      <c r="B35" s="72" t="s">
        <v>26</v>
      </c>
      <c r="C35" s="19" t="s">
        <v>61</v>
      </c>
      <c r="D35" s="19"/>
      <c r="E35" s="19"/>
      <c r="F35" s="19"/>
      <c r="G35" s="19"/>
      <c r="H35" s="29">
        <v>1542</v>
      </c>
      <c r="I35" s="29">
        <v>2226</v>
      </c>
      <c r="J35" s="29">
        <v>1174</v>
      </c>
      <c r="K35" s="29">
        <v>2196</v>
      </c>
      <c r="L35" s="29">
        <v>1562</v>
      </c>
      <c r="M35" s="29">
        <f>$H$35+$I$35+$J$35+$K$35+$L$35</f>
        <v>8700</v>
      </c>
      <c r="N35" s="20">
        <v>1</v>
      </c>
      <c r="O35" s="21">
        <f>ROUND($M$35*$N$35,3)</f>
        <v>8700</v>
      </c>
      <c r="P35" s="55"/>
      <c r="Q35" s="56"/>
      <c r="R35" s="50">
        <f>ROUND($Q$35+$P$35,2)</f>
        <v>0</v>
      </c>
      <c r="S35" s="21">
        <f>ROUND($M$35*$P$35,2)</f>
        <v>0</v>
      </c>
      <c r="T35" s="21">
        <f>ROUND($O$35*$Q$35,2)</f>
        <v>0</v>
      </c>
      <c r="U35" s="21">
        <f>ROUND($T$35+$S$35,2)</f>
        <v>0</v>
      </c>
      <c r="V35" s="21"/>
      <c r="W35" s="66"/>
    </row>
    <row r="36" spans="1:23" s="11" customFormat="1" ht="11.1" customHeight="1" outlineLevel="6" x14ac:dyDescent="0.15">
      <c r="A36" s="12">
        <v>10</v>
      </c>
      <c r="B36" s="71" t="s">
        <v>80</v>
      </c>
      <c r="C36" s="13" t="s">
        <v>81</v>
      </c>
      <c r="D36" s="13"/>
      <c r="E36" s="13"/>
      <c r="F36" s="13"/>
      <c r="G36" s="13"/>
      <c r="H36" s="14">
        <v>15</v>
      </c>
      <c r="I36" s="14">
        <v>24</v>
      </c>
      <c r="J36" s="14">
        <v>15</v>
      </c>
      <c r="K36" s="14">
        <v>24</v>
      </c>
      <c r="L36" s="14">
        <v>15</v>
      </c>
      <c r="M36" s="14">
        <v>93</v>
      </c>
      <c r="N36" s="15"/>
      <c r="O36" s="15">
        <f>$O$37</f>
        <v>93</v>
      </c>
      <c r="P36" s="54"/>
      <c r="Q36" s="54"/>
      <c r="R36" s="15">
        <f>ROUND($U$36/$O$36,2)</f>
        <v>0</v>
      </c>
      <c r="S36" s="15">
        <f>ROUND($S$37,2)</f>
        <v>0</v>
      </c>
      <c r="T36" s="15">
        <f>ROUND($T$37,2)</f>
        <v>0</v>
      </c>
      <c r="U36" s="15">
        <f>ROUND($U$37,2)</f>
        <v>0</v>
      </c>
      <c r="V36" s="16" t="s">
        <v>82</v>
      </c>
      <c r="W36" s="65"/>
    </row>
    <row r="37" spans="1:23" s="17" customFormat="1" ht="11.1" customHeight="1" outlineLevel="7" x14ac:dyDescent="0.2">
      <c r="A37" s="18"/>
      <c r="B37" s="72" t="s">
        <v>26</v>
      </c>
      <c r="C37" s="19" t="s">
        <v>81</v>
      </c>
      <c r="D37" s="19"/>
      <c r="E37" s="19"/>
      <c r="F37" s="19"/>
      <c r="G37" s="19"/>
      <c r="H37" s="20">
        <v>15</v>
      </c>
      <c r="I37" s="20">
        <v>24</v>
      </c>
      <c r="J37" s="20">
        <v>15</v>
      </c>
      <c r="K37" s="20">
        <v>24</v>
      </c>
      <c r="L37" s="20">
        <v>15</v>
      </c>
      <c r="M37" s="20">
        <f>$H$37+$I$37+$J$37+$K$37+$L$37</f>
        <v>93</v>
      </c>
      <c r="N37" s="20">
        <v>1</v>
      </c>
      <c r="O37" s="21">
        <f>ROUND($M$37*$N$37,3)</f>
        <v>93</v>
      </c>
      <c r="P37" s="55"/>
      <c r="Q37" s="56"/>
      <c r="R37" s="50">
        <f>ROUND($Q$37+$P$37,2)</f>
        <v>0</v>
      </c>
      <c r="S37" s="21">
        <f>ROUND($M$37*$P$37,2)</f>
        <v>0</v>
      </c>
      <c r="T37" s="21">
        <f>ROUND($O$37*$Q$37,2)</f>
        <v>0</v>
      </c>
      <c r="U37" s="21">
        <f>ROUND($T$37+$S$37,2)</f>
        <v>0</v>
      </c>
      <c r="V37" s="21"/>
      <c r="W37" s="66"/>
    </row>
    <row r="38" spans="1:23" s="1" customFormat="1" ht="12" customHeight="1" outlineLevel="5" x14ac:dyDescent="0.2">
      <c r="A38" s="7"/>
      <c r="B38" s="70" t="s">
        <v>83</v>
      </c>
      <c r="C38" s="9"/>
      <c r="D38" s="9"/>
      <c r="E38" s="9"/>
      <c r="F38" s="9"/>
      <c r="G38" s="9"/>
      <c r="H38" s="10"/>
      <c r="I38" s="10"/>
      <c r="J38" s="10"/>
      <c r="K38" s="10"/>
      <c r="L38" s="10"/>
      <c r="M38" s="10"/>
      <c r="N38" s="10"/>
      <c r="O38" s="10"/>
      <c r="P38" s="59"/>
      <c r="Q38" s="59"/>
      <c r="R38" s="10"/>
      <c r="S38" s="10">
        <f>ROUND($S$40+$S$41+$S$42+$S$43,2)</f>
        <v>0</v>
      </c>
      <c r="T38" s="10">
        <f>ROUND($T$40+$T$41+$T$42+$T$43,2)</f>
        <v>0</v>
      </c>
      <c r="U38" s="10">
        <f>ROUND($U$40+$U$41+$U$42+$U$43,2)</f>
        <v>0</v>
      </c>
      <c r="V38" s="10"/>
      <c r="W38" s="59"/>
    </row>
    <row r="39" spans="1:23" s="1" customFormat="1" ht="12" customHeight="1" outlineLevel="6" x14ac:dyDescent="0.2">
      <c r="A39" s="7"/>
      <c r="B39" s="70" t="s">
        <v>84</v>
      </c>
      <c r="C39" s="9"/>
      <c r="D39" s="9"/>
      <c r="E39" s="9"/>
      <c r="F39" s="9"/>
      <c r="G39" s="9"/>
      <c r="H39" s="10"/>
      <c r="I39" s="10"/>
      <c r="J39" s="10"/>
      <c r="K39" s="10"/>
      <c r="L39" s="10"/>
      <c r="M39" s="10"/>
      <c r="N39" s="10"/>
      <c r="O39" s="10"/>
      <c r="P39" s="59"/>
      <c r="Q39" s="59"/>
      <c r="R39" s="10"/>
      <c r="S39" s="10">
        <f>ROUND($S$40+$S$41+$S$42+$S$43,2)</f>
        <v>0</v>
      </c>
      <c r="T39" s="10">
        <f>ROUND($T$40+$T$41+$T$42+$T$43,2)</f>
        <v>0</v>
      </c>
      <c r="U39" s="10">
        <f>ROUND($U$40+$U$41+$U$42+$U$43,2)</f>
        <v>0</v>
      </c>
      <c r="V39" s="10"/>
      <c r="W39" s="59"/>
    </row>
    <row r="40" spans="1:23" s="1" customFormat="1" ht="111" customHeight="1" outlineLevel="7" x14ac:dyDescent="0.2">
      <c r="A40" s="22"/>
      <c r="B40" s="73" t="s">
        <v>85</v>
      </c>
      <c r="C40" s="23" t="s">
        <v>61</v>
      </c>
      <c r="D40" s="23"/>
      <c r="E40" s="23"/>
      <c r="F40" s="23"/>
      <c r="G40" s="23"/>
      <c r="H40" s="25"/>
      <c r="I40" s="24">
        <v>34</v>
      </c>
      <c r="J40" s="25"/>
      <c r="K40" s="24">
        <v>34</v>
      </c>
      <c r="L40" s="25"/>
      <c r="M40" s="24">
        <f>$H$40+$I$40+$J$40+$K$40+$L$40</f>
        <v>68</v>
      </c>
      <c r="N40" s="26">
        <v>1</v>
      </c>
      <c r="O40" s="25">
        <f>ROUND($M$40*$N$40,3)</f>
        <v>68</v>
      </c>
      <c r="P40" s="60"/>
      <c r="Q40" s="57"/>
      <c r="R40" s="52">
        <f>ROUND($Q$40+$P$40,2)</f>
        <v>0</v>
      </c>
      <c r="S40" s="25">
        <f>ROUND($M$40*$P$40,2)</f>
        <v>0</v>
      </c>
      <c r="T40" s="25">
        <f>ROUND($O$40*$Q$40,2)</f>
        <v>0</v>
      </c>
      <c r="U40" s="25">
        <f>ROUND($T$40+$S$40,2)</f>
        <v>0</v>
      </c>
      <c r="V40" s="27" t="s">
        <v>86</v>
      </c>
      <c r="W40" s="67"/>
    </row>
    <row r="41" spans="1:23" s="1" customFormat="1" ht="111" customHeight="1" outlineLevel="7" x14ac:dyDescent="0.2">
      <c r="A41" s="22"/>
      <c r="B41" s="73" t="s">
        <v>87</v>
      </c>
      <c r="C41" s="23" t="s">
        <v>61</v>
      </c>
      <c r="D41" s="23" t="s">
        <v>88</v>
      </c>
      <c r="E41" s="23"/>
      <c r="F41" s="23"/>
      <c r="G41" s="23"/>
      <c r="H41" s="25"/>
      <c r="I41" s="24">
        <v>32</v>
      </c>
      <c r="J41" s="25"/>
      <c r="K41" s="24">
        <v>32</v>
      </c>
      <c r="L41" s="25"/>
      <c r="M41" s="24">
        <f>$H$41+$I$41+$J$41+$K$41+$L$41</f>
        <v>64</v>
      </c>
      <c r="N41" s="26">
        <v>1</v>
      </c>
      <c r="O41" s="25">
        <f>ROUND($M$41*$N$41,3)</f>
        <v>64</v>
      </c>
      <c r="P41" s="60"/>
      <c r="Q41" s="57"/>
      <c r="R41" s="52">
        <f>ROUND($Q$41+$P$41,2)</f>
        <v>0</v>
      </c>
      <c r="S41" s="25">
        <f>ROUND($M$41*$P$41,2)</f>
        <v>0</v>
      </c>
      <c r="T41" s="25">
        <f>ROUND($O$41*$Q$41,2)</f>
        <v>0</v>
      </c>
      <c r="U41" s="25">
        <f>ROUND($T$41+$S$41,2)</f>
        <v>0</v>
      </c>
      <c r="V41" s="27" t="s">
        <v>86</v>
      </c>
      <c r="W41" s="67"/>
    </row>
    <row r="42" spans="1:23" s="1" customFormat="1" ht="111" customHeight="1" outlineLevel="7" x14ac:dyDescent="0.2">
      <c r="A42" s="22"/>
      <c r="B42" s="73" t="s">
        <v>89</v>
      </c>
      <c r="C42" s="23" t="s">
        <v>61</v>
      </c>
      <c r="D42" s="23" t="s">
        <v>90</v>
      </c>
      <c r="E42" s="23"/>
      <c r="F42" s="23"/>
      <c r="G42" s="23"/>
      <c r="H42" s="24">
        <v>40</v>
      </c>
      <c r="I42" s="24">
        <v>30</v>
      </c>
      <c r="J42" s="24">
        <v>6</v>
      </c>
      <c r="K42" s="24">
        <v>30</v>
      </c>
      <c r="L42" s="24">
        <v>40</v>
      </c>
      <c r="M42" s="24">
        <f>$H$42+$I$42+$J$42+$K$42+$L$42</f>
        <v>146</v>
      </c>
      <c r="N42" s="26">
        <v>1</v>
      </c>
      <c r="O42" s="25">
        <f>ROUND($M$42*$N$42,3)</f>
        <v>146</v>
      </c>
      <c r="P42" s="60"/>
      <c r="Q42" s="57"/>
      <c r="R42" s="52">
        <f>ROUND($Q$42+$P$42,2)</f>
        <v>0</v>
      </c>
      <c r="S42" s="25">
        <f>ROUND($M$42*$P$42,2)</f>
        <v>0</v>
      </c>
      <c r="T42" s="25">
        <f>ROUND($O$42*$Q$42,2)</f>
        <v>0</v>
      </c>
      <c r="U42" s="25">
        <f>ROUND($T$42+$S$42,2)</f>
        <v>0</v>
      </c>
      <c r="V42" s="27" t="s">
        <v>86</v>
      </c>
      <c r="W42" s="67"/>
    </row>
    <row r="43" spans="1:23" s="1" customFormat="1" ht="111" customHeight="1" outlineLevel="7" x14ac:dyDescent="0.2">
      <c r="A43" s="22"/>
      <c r="B43" s="73" t="s">
        <v>91</v>
      </c>
      <c r="C43" s="23" t="s">
        <v>61</v>
      </c>
      <c r="D43" s="23" t="s">
        <v>90</v>
      </c>
      <c r="E43" s="23"/>
      <c r="F43" s="23"/>
      <c r="G43" s="23"/>
      <c r="H43" s="24">
        <v>30</v>
      </c>
      <c r="I43" s="24">
        <v>40</v>
      </c>
      <c r="J43" s="24">
        <v>40</v>
      </c>
      <c r="K43" s="24">
        <v>40</v>
      </c>
      <c r="L43" s="24">
        <v>30</v>
      </c>
      <c r="M43" s="24">
        <f>$H$43+$I$43+$J$43+$K$43+$L$43</f>
        <v>180</v>
      </c>
      <c r="N43" s="26">
        <v>1</v>
      </c>
      <c r="O43" s="25">
        <f>ROUND($M$43*$N$43,3)</f>
        <v>180</v>
      </c>
      <c r="P43" s="60"/>
      <c r="Q43" s="57"/>
      <c r="R43" s="52">
        <f>ROUND($Q$43+$P$43,2)</f>
        <v>0</v>
      </c>
      <c r="S43" s="25">
        <f>ROUND($M$43*$P$43,2)</f>
        <v>0</v>
      </c>
      <c r="T43" s="25">
        <f>ROUND($O$43*$Q$43,2)</f>
        <v>0</v>
      </c>
      <c r="U43" s="25">
        <f>ROUND($T$43+$S$43,2)</f>
        <v>0</v>
      </c>
      <c r="V43" s="27" t="s">
        <v>86</v>
      </c>
      <c r="W43" s="67"/>
    </row>
    <row r="44" spans="1:23" s="4" customFormat="1" ht="12" customHeight="1" x14ac:dyDescent="0.2">
      <c r="A44" s="30"/>
      <c r="B44" s="74" t="s">
        <v>92</v>
      </c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62"/>
      <c r="Q44" s="62"/>
      <c r="R44" s="31"/>
      <c r="S44" s="32"/>
      <c r="T44" s="32"/>
      <c r="U44" s="32">
        <f>ROUND($U$13,2)</f>
        <v>0</v>
      </c>
      <c r="V44" s="32"/>
      <c r="W44" s="68"/>
    </row>
    <row r="45" spans="1:23" s="1" customFormat="1" ht="11.1" customHeight="1" x14ac:dyDescent="0.2">
      <c r="A45" s="33"/>
      <c r="B45" s="75" t="s">
        <v>93</v>
      </c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63"/>
      <c r="Q45" s="63"/>
      <c r="R45" s="34"/>
      <c r="S45" s="34"/>
      <c r="U45" s="25"/>
      <c r="V45" s="25"/>
      <c r="W45" s="69"/>
    </row>
    <row r="46" spans="1:23" s="17" customFormat="1" ht="11.1" customHeight="1" x14ac:dyDescent="0.2">
      <c r="A46" s="35"/>
      <c r="B46" s="76" t="s">
        <v>94</v>
      </c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64"/>
      <c r="Q46" s="64"/>
      <c r="R46" s="36"/>
      <c r="S46" s="36"/>
      <c r="T46" s="36"/>
      <c r="U46" s="37">
        <f>ROUND($T$13,2)</f>
        <v>0</v>
      </c>
      <c r="V46" s="38"/>
      <c r="W46" s="66"/>
    </row>
    <row r="47" spans="1:23" s="17" customFormat="1" ht="11.1" customHeight="1" x14ac:dyDescent="0.2">
      <c r="A47" s="35"/>
      <c r="B47" s="76" t="s">
        <v>95</v>
      </c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64"/>
      <c r="Q47" s="64"/>
      <c r="R47" s="36"/>
      <c r="S47" s="36"/>
      <c r="T47" s="36"/>
      <c r="U47" s="39">
        <f>ROUND($S$13,2)</f>
        <v>0</v>
      </c>
      <c r="V47" s="21"/>
      <c r="W47" s="66"/>
    </row>
    <row r="48" spans="1:23" s="17" customFormat="1" ht="11.1" customHeight="1" x14ac:dyDescent="0.2">
      <c r="A48" s="35"/>
      <c r="B48" s="76" t="s">
        <v>96</v>
      </c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64"/>
      <c r="Q48" s="64"/>
      <c r="R48" s="36"/>
      <c r="S48" s="36"/>
      <c r="T48" s="36"/>
      <c r="U48" s="39">
        <f>ROUND(($U$44)*0.166666666666666,2)</f>
        <v>0</v>
      </c>
      <c r="V48" s="21"/>
      <c r="W48" s="66"/>
    </row>
    <row r="49" spans="1:23" s="1" customFormat="1" ht="44.1" customHeight="1" x14ac:dyDescent="0.2">
      <c r="A49" s="34"/>
      <c r="B49" s="77" t="s">
        <v>97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63"/>
      <c r="Q49" s="63"/>
      <c r="R49" s="34"/>
      <c r="S49" s="36">
        <f>ROUND($S$50+$S$51+$S$52+$S$53+$S$54+$S$55+$S$56+$S$57+$S$58+$S$59+$S$60+$S$61,2)</f>
        <v>0</v>
      </c>
      <c r="T49" s="36">
        <f>ROUND($T$50+$T$51+$T$52+$T$53+$T$54+$T$55+$T$56+$T$57+$T$58+$T$59+$T$60+$T$61,2)</f>
        <v>0</v>
      </c>
      <c r="U49" s="36">
        <f>ROUND($U$50+$U$51+$U$52+$U$53+$U$54+$U$55+$U$56+$U$57+$U$58+$U$59+$U$60+$U$61,2)</f>
        <v>0</v>
      </c>
      <c r="V49" s="34"/>
      <c r="W49" s="63"/>
    </row>
    <row r="50" spans="1:23" s="1" customFormat="1" ht="11.1" customHeight="1" x14ac:dyDescent="0.2">
      <c r="A50" s="57"/>
      <c r="B50" s="57"/>
      <c r="C50" s="57"/>
      <c r="D50" s="63"/>
      <c r="E50" s="63"/>
      <c r="F50" s="63"/>
      <c r="G50" s="63"/>
      <c r="H50" s="57"/>
      <c r="I50" s="57"/>
      <c r="J50" s="57"/>
      <c r="K50" s="57"/>
      <c r="L50" s="57"/>
      <c r="M50" s="69">
        <f>$F$50+$G$50+$H$50+$I$50+$J$50+$K$50+$L$50</f>
        <v>0</v>
      </c>
      <c r="N50" s="78">
        <v>1</v>
      </c>
      <c r="O50" s="69">
        <f>ROUND($M$50*$N$50,3)</f>
        <v>0</v>
      </c>
      <c r="P50" s="57"/>
      <c r="Q50" s="57"/>
      <c r="R50" s="69">
        <f>ROUND($Q$50+$P$50,2)</f>
        <v>0</v>
      </c>
      <c r="S50" s="69">
        <f>ROUND($M$50*$P$50,2)</f>
        <v>0</v>
      </c>
      <c r="T50" s="69">
        <f>ROUND($O$50*$Q$50,2)</f>
        <v>0</v>
      </c>
      <c r="U50" s="69">
        <f>ROUND($T$50+$S$50,2)</f>
        <v>0</v>
      </c>
      <c r="V50" s="63"/>
      <c r="W50" s="57"/>
    </row>
    <row r="51" spans="1:23" s="1" customFormat="1" ht="11.1" customHeight="1" x14ac:dyDescent="0.2">
      <c r="A51" s="57"/>
      <c r="B51" s="57"/>
      <c r="C51" s="57"/>
      <c r="D51" s="63"/>
      <c r="E51" s="63"/>
      <c r="F51" s="63"/>
      <c r="G51" s="63"/>
      <c r="H51" s="57"/>
      <c r="I51" s="57"/>
      <c r="J51" s="57"/>
      <c r="K51" s="57"/>
      <c r="L51" s="57"/>
      <c r="M51" s="69">
        <f>$F$51+$G$51+$H$51+$I$51+$J$51+$K$51+$L$51</f>
        <v>0</v>
      </c>
      <c r="N51" s="78">
        <v>1</v>
      </c>
      <c r="O51" s="69">
        <f>ROUND($M$51*$N$51,3)</f>
        <v>0</v>
      </c>
      <c r="P51" s="57"/>
      <c r="Q51" s="57"/>
      <c r="R51" s="69">
        <f>ROUND($Q$51+$P$51,2)</f>
        <v>0</v>
      </c>
      <c r="S51" s="69">
        <f>ROUND($M$51*$P$51,2)</f>
        <v>0</v>
      </c>
      <c r="T51" s="69">
        <f>ROUND($O$51*$Q$51,2)</f>
        <v>0</v>
      </c>
      <c r="U51" s="69">
        <f>ROUND($T$51+$S$51,2)</f>
        <v>0</v>
      </c>
      <c r="V51" s="63"/>
      <c r="W51" s="57"/>
    </row>
    <row r="52" spans="1:23" s="1" customFormat="1" ht="11.1" customHeight="1" x14ac:dyDescent="0.2">
      <c r="A52" s="57"/>
      <c r="B52" s="57"/>
      <c r="C52" s="57"/>
      <c r="D52" s="63"/>
      <c r="E52" s="63"/>
      <c r="F52" s="63"/>
      <c r="G52" s="63"/>
      <c r="H52" s="57"/>
      <c r="I52" s="57"/>
      <c r="J52" s="57"/>
      <c r="K52" s="57"/>
      <c r="L52" s="57"/>
      <c r="M52" s="69">
        <f>$F$52+$G$52+$H$52+$I$52+$J$52+$K$52+$L$52</f>
        <v>0</v>
      </c>
      <c r="N52" s="78">
        <v>1</v>
      </c>
      <c r="O52" s="69">
        <f>ROUND($M$52*$N$52,3)</f>
        <v>0</v>
      </c>
      <c r="P52" s="57"/>
      <c r="Q52" s="57"/>
      <c r="R52" s="69">
        <f>ROUND($Q$52+$P$52,2)</f>
        <v>0</v>
      </c>
      <c r="S52" s="69">
        <f>ROUND($M$52*$P$52,2)</f>
        <v>0</v>
      </c>
      <c r="T52" s="69">
        <f>ROUND($O$52*$Q$52,2)</f>
        <v>0</v>
      </c>
      <c r="U52" s="69">
        <f>ROUND($T$52+$S$52,2)</f>
        <v>0</v>
      </c>
      <c r="V52" s="63"/>
      <c r="W52" s="57"/>
    </row>
    <row r="53" spans="1:23" s="1" customFormat="1" ht="11.1" customHeight="1" x14ac:dyDescent="0.2">
      <c r="A53" s="57"/>
      <c r="B53" s="57"/>
      <c r="C53" s="57"/>
      <c r="D53" s="63"/>
      <c r="E53" s="63"/>
      <c r="F53" s="63"/>
      <c r="G53" s="63"/>
      <c r="H53" s="57"/>
      <c r="I53" s="57"/>
      <c r="J53" s="57"/>
      <c r="K53" s="57"/>
      <c r="L53" s="57"/>
      <c r="M53" s="69">
        <f>$F$53+$G$53+$H$53+$I$53+$J$53+$K$53+$L$53</f>
        <v>0</v>
      </c>
      <c r="N53" s="78">
        <v>1</v>
      </c>
      <c r="O53" s="69">
        <f>ROUND($M$53*$N$53,3)</f>
        <v>0</v>
      </c>
      <c r="P53" s="57"/>
      <c r="Q53" s="57"/>
      <c r="R53" s="69">
        <f>ROUND($Q$53+$P$53,2)</f>
        <v>0</v>
      </c>
      <c r="S53" s="69">
        <f>ROUND($M$53*$P$53,2)</f>
        <v>0</v>
      </c>
      <c r="T53" s="69">
        <f>ROUND($O$53*$Q$53,2)</f>
        <v>0</v>
      </c>
      <c r="U53" s="69">
        <f>ROUND($T$53+$S$53,2)</f>
        <v>0</v>
      </c>
      <c r="V53" s="63"/>
      <c r="W53" s="57"/>
    </row>
    <row r="54" spans="1:23" s="1" customFormat="1" ht="11.1" customHeight="1" x14ac:dyDescent="0.2">
      <c r="A54" s="57"/>
      <c r="B54" s="57"/>
      <c r="C54" s="57"/>
      <c r="D54" s="63"/>
      <c r="E54" s="63"/>
      <c r="F54" s="63"/>
      <c r="G54" s="63"/>
      <c r="H54" s="57"/>
      <c r="I54" s="57"/>
      <c r="J54" s="57"/>
      <c r="K54" s="57"/>
      <c r="L54" s="57"/>
      <c r="M54" s="69">
        <f>$F$54+$G$54+$H$54+$I$54+$J$54+$K$54+$L$54</f>
        <v>0</v>
      </c>
      <c r="N54" s="78">
        <v>1</v>
      </c>
      <c r="O54" s="69">
        <f>ROUND($M$54*$N$54,3)</f>
        <v>0</v>
      </c>
      <c r="P54" s="57"/>
      <c r="Q54" s="57"/>
      <c r="R54" s="69">
        <f>ROUND($Q$54+$P$54,2)</f>
        <v>0</v>
      </c>
      <c r="S54" s="69">
        <f>ROUND($M$54*$P$54,2)</f>
        <v>0</v>
      </c>
      <c r="T54" s="69">
        <f>ROUND($O$54*$Q$54,2)</f>
        <v>0</v>
      </c>
      <c r="U54" s="69">
        <f>ROUND($T$54+$S$54,2)</f>
        <v>0</v>
      </c>
      <c r="V54" s="63"/>
      <c r="W54" s="57"/>
    </row>
    <row r="55" spans="1:23" s="1" customFormat="1" ht="11.1" customHeight="1" x14ac:dyDescent="0.2">
      <c r="A55" s="57"/>
      <c r="B55" s="57"/>
      <c r="C55" s="57"/>
      <c r="D55" s="63"/>
      <c r="E55" s="63"/>
      <c r="F55" s="63"/>
      <c r="G55" s="63"/>
      <c r="H55" s="57"/>
      <c r="I55" s="57"/>
      <c r="J55" s="57"/>
      <c r="K55" s="57"/>
      <c r="L55" s="57"/>
      <c r="M55" s="69">
        <f>$F$55+$G$55+$H$55+$I$55+$J$55+$K$55+$L$55</f>
        <v>0</v>
      </c>
      <c r="N55" s="78">
        <v>1</v>
      </c>
      <c r="O55" s="69">
        <f>ROUND($M$55*$N$55,3)</f>
        <v>0</v>
      </c>
      <c r="P55" s="57"/>
      <c r="Q55" s="57"/>
      <c r="R55" s="69">
        <f>ROUND($Q$55+$P$55,2)</f>
        <v>0</v>
      </c>
      <c r="S55" s="69">
        <f>ROUND($M$55*$P$55,2)</f>
        <v>0</v>
      </c>
      <c r="T55" s="69">
        <f>ROUND($O$55*$Q$55,2)</f>
        <v>0</v>
      </c>
      <c r="U55" s="69">
        <f>ROUND($T$55+$S$55,2)</f>
        <v>0</v>
      </c>
      <c r="V55" s="63"/>
      <c r="W55" s="57"/>
    </row>
    <row r="56" spans="1:23" s="1" customFormat="1" ht="11.1" customHeight="1" x14ac:dyDescent="0.2">
      <c r="A56" s="57"/>
      <c r="B56" s="57"/>
      <c r="C56" s="57"/>
      <c r="D56" s="63"/>
      <c r="E56" s="63"/>
      <c r="F56" s="63"/>
      <c r="G56" s="63"/>
      <c r="H56" s="57"/>
      <c r="I56" s="57"/>
      <c r="J56" s="57"/>
      <c r="K56" s="57"/>
      <c r="L56" s="57"/>
      <c r="M56" s="69">
        <f>$F$56+$G$56+$H$56+$I$56+$J$56+$K$56+$L$56</f>
        <v>0</v>
      </c>
      <c r="N56" s="78">
        <v>1</v>
      </c>
      <c r="O56" s="69">
        <f>ROUND($M$56*$N$56,3)</f>
        <v>0</v>
      </c>
      <c r="P56" s="57"/>
      <c r="Q56" s="57"/>
      <c r="R56" s="69">
        <f>ROUND($Q$56+$P$56,2)</f>
        <v>0</v>
      </c>
      <c r="S56" s="69">
        <f>ROUND($M$56*$P$56,2)</f>
        <v>0</v>
      </c>
      <c r="T56" s="69">
        <f>ROUND($O$56*$Q$56,2)</f>
        <v>0</v>
      </c>
      <c r="U56" s="69">
        <f>ROUND($T$56+$S$56,2)</f>
        <v>0</v>
      </c>
      <c r="V56" s="63"/>
      <c r="W56" s="57"/>
    </row>
    <row r="57" spans="1:23" s="1" customFormat="1" ht="11.1" customHeight="1" x14ac:dyDescent="0.2">
      <c r="A57" s="57"/>
      <c r="B57" s="57"/>
      <c r="C57" s="57"/>
      <c r="D57" s="63"/>
      <c r="E57" s="63"/>
      <c r="F57" s="63"/>
      <c r="G57" s="63"/>
      <c r="H57" s="57"/>
      <c r="I57" s="57"/>
      <c r="J57" s="57"/>
      <c r="K57" s="57"/>
      <c r="L57" s="57"/>
      <c r="M57" s="69">
        <f>$F$57+$G$57+$H$57+$I$57+$J$57+$K$57+$L$57</f>
        <v>0</v>
      </c>
      <c r="N57" s="78">
        <v>1</v>
      </c>
      <c r="O57" s="69">
        <f>ROUND($M$57*$N$57,3)</f>
        <v>0</v>
      </c>
      <c r="P57" s="57"/>
      <c r="Q57" s="57"/>
      <c r="R57" s="69">
        <f>ROUND($Q$57+$P$57,2)</f>
        <v>0</v>
      </c>
      <c r="S57" s="69">
        <f>ROUND($M$57*$P$57,2)</f>
        <v>0</v>
      </c>
      <c r="T57" s="69">
        <f>ROUND($O$57*$Q$57,2)</f>
        <v>0</v>
      </c>
      <c r="U57" s="69">
        <f>ROUND($T$57+$S$57,2)</f>
        <v>0</v>
      </c>
      <c r="V57" s="63"/>
      <c r="W57" s="57"/>
    </row>
    <row r="58" spans="1:23" s="1" customFormat="1" ht="11.1" customHeight="1" x14ac:dyDescent="0.2">
      <c r="A58" s="57"/>
      <c r="B58" s="57"/>
      <c r="C58" s="57"/>
      <c r="D58" s="63"/>
      <c r="E58" s="63"/>
      <c r="F58" s="63"/>
      <c r="G58" s="63"/>
      <c r="H58" s="57"/>
      <c r="I58" s="57"/>
      <c r="J58" s="57"/>
      <c r="K58" s="57"/>
      <c r="L58" s="57"/>
      <c r="M58" s="69">
        <f>$F$58+$G$58+$H$58+$I$58+$J$58+$K$58+$L$58</f>
        <v>0</v>
      </c>
      <c r="N58" s="78">
        <v>1</v>
      </c>
      <c r="O58" s="69">
        <f>ROUND($M$58*$N$58,3)</f>
        <v>0</v>
      </c>
      <c r="P58" s="57"/>
      <c r="Q58" s="57"/>
      <c r="R58" s="69">
        <f>ROUND($Q$58+$P$58,2)</f>
        <v>0</v>
      </c>
      <c r="S58" s="69">
        <f>ROUND($M$58*$P$58,2)</f>
        <v>0</v>
      </c>
      <c r="T58" s="69">
        <f>ROUND($O$58*$Q$58,2)</f>
        <v>0</v>
      </c>
      <c r="U58" s="69">
        <f>ROUND($T$58+$S$58,2)</f>
        <v>0</v>
      </c>
      <c r="V58" s="63"/>
      <c r="W58" s="57"/>
    </row>
    <row r="59" spans="1:23" s="1" customFormat="1" ht="11.1" customHeight="1" x14ac:dyDescent="0.2">
      <c r="A59" s="57"/>
      <c r="B59" s="57"/>
      <c r="C59" s="57"/>
      <c r="D59" s="63"/>
      <c r="E59" s="63"/>
      <c r="F59" s="63"/>
      <c r="G59" s="63"/>
      <c r="H59" s="57"/>
      <c r="I59" s="57"/>
      <c r="J59" s="57"/>
      <c r="K59" s="57"/>
      <c r="L59" s="57"/>
      <c r="M59" s="69">
        <f>$F$59+$G$59+$H$59+$I$59+$J$59+$K$59+$L$59</f>
        <v>0</v>
      </c>
      <c r="N59" s="78">
        <v>1</v>
      </c>
      <c r="O59" s="69">
        <f>ROUND($M$59*$N$59,3)</f>
        <v>0</v>
      </c>
      <c r="P59" s="57"/>
      <c r="Q59" s="57"/>
      <c r="R59" s="69">
        <f>ROUND($Q$59+$P$59,2)</f>
        <v>0</v>
      </c>
      <c r="S59" s="69">
        <f>ROUND($M$59*$P$59,2)</f>
        <v>0</v>
      </c>
      <c r="T59" s="69">
        <f>ROUND($O$59*$Q$59,2)</f>
        <v>0</v>
      </c>
      <c r="U59" s="69">
        <f>ROUND($T$59+$S$59,2)</f>
        <v>0</v>
      </c>
      <c r="V59" s="63"/>
      <c r="W59" s="57"/>
    </row>
    <row r="60" spans="1:23" s="1" customFormat="1" ht="11.1" customHeight="1" x14ac:dyDescent="0.2">
      <c r="A60" s="57"/>
      <c r="B60" s="57"/>
      <c r="C60" s="57"/>
      <c r="D60" s="63"/>
      <c r="E60" s="63"/>
      <c r="F60" s="63"/>
      <c r="G60" s="63"/>
      <c r="H60" s="57"/>
      <c r="I60" s="57"/>
      <c r="J60" s="57"/>
      <c r="K60" s="57"/>
      <c r="L60" s="57"/>
      <c r="M60" s="69">
        <f>$F$60+$G$60+$H$60+$I$60+$J$60+$K$60+$L$60</f>
        <v>0</v>
      </c>
      <c r="N60" s="78">
        <v>1</v>
      </c>
      <c r="O60" s="69">
        <f>ROUND($M$60*$N$60,3)</f>
        <v>0</v>
      </c>
      <c r="P60" s="57"/>
      <c r="Q60" s="57"/>
      <c r="R60" s="69">
        <f>ROUND($Q$60+$P$60,2)</f>
        <v>0</v>
      </c>
      <c r="S60" s="69">
        <f>ROUND($M$60*$P$60,2)</f>
        <v>0</v>
      </c>
      <c r="T60" s="69">
        <f>ROUND($O$60*$Q$60,2)</f>
        <v>0</v>
      </c>
      <c r="U60" s="69">
        <f>ROUND($T$60+$S$60,2)</f>
        <v>0</v>
      </c>
      <c r="V60" s="63"/>
      <c r="W60" s="57"/>
    </row>
    <row r="61" spans="1:23" s="1" customFormat="1" ht="11.1" customHeight="1" x14ac:dyDescent="0.2">
      <c r="A61" s="57"/>
      <c r="B61" s="57"/>
      <c r="C61" s="57"/>
      <c r="D61" s="63"/>
      <c r="E61" s="63"/>
      <c r="F61" s="63"/>
      <c r="G61" s="63"/>
      <c r="H61" s="57"/>
      <c r="I61" s="57"/>
      <c r="J61" s="57"/>
      <c r="K61" s="57"/>
      <c r="L61" s="57"/>
      <c r="M61" s="69">
        <f>$F$61+$G$61+$H$61+$I$61+$J$61+$K$61+$L$61</f>
        <v>0</v>
      </c>
      <c r="N61" s="78">
        <v>1</v>
      </c>
      <c r="O61" s="69">
        <f>ROUND($M$61*$N$61,3)</f>
        <v>0</v>
      </c>
      <c r="P61" s="57"/>
      <c r="Q61" s="57"/>
      <c r="R61" s="69">
        <f>ROUND($Q$61+$P$61,2)</f>
        <v>0</v>
      </c>
      <c r="S61" s="69">
        <f>ROUND($M$61*$P$61,2)</f>
        <v>0</v>
      </c>
      <c r="T61" s="69">
        <f>ROUND($O$61*$Q$61,2)</f>
        <v>0</v>
      </c>
      <c r="U61" s="69">
        <f>ROUND($T$61+$S$61,2)</f>
        <v>0</v>
      </c>
      <c r="V61" s="63"/>
      <c r="W61" s="57"/>
    </row>
    <row r="62" spans="1:23" s="1" customFormat="1" ht="11.1" customHeight="1" x14ac:dyDescent="0.2"/>
    <row r="63" spans="1:23" s="1" customFormat="1" ht="11.1" customHeight="1" x14ac:dyDescent="0.2">
      <c r="A63" s="17" t="s">
        <v>98</v>
      </c>
    </row>
    <row r="64" spans="1:23" s="1" customFormat="1" ht="11.1" customHeight="1" x14ac:dyDescent="0.2"/>
    <row r="65" spans="1:2" s="1" customFormat="1" ht="11.1" customHeight="1" x14ac:dyDescent="0.2">
      <c r="A65" s="40"/>
      <c r="B65" s="1" t="s">
        <v>99</v>
      </c>
    </row>
    <row r="66" spans="1:2" s="1" customFormat="1" ht="11.1" customHeight="1" x14ac:dyDescent="0.2">
      <c r="A66" s="1" t="s">
        <v>100</v>
      </c>
    </row>
  </sheetData>
  <sheetProtection algorithmName="SHA-512" hashValue="qtZ0tsFQmzDBmLJghYYmPiuSPI1MQFMFyrE6mExnndFHptvDnznFlx6D5yjx3KhiSa5WbHE6bahK1zGTZwoCjA==" saltValue="euFLKGcsN7Igks7hYp5zDA==" spinCount="100000" sheet="1" objects="1" scenarios="1" selectLockedCells="1"/>
  <mergeCells count="19">
    <mergeCell ref="S10:T10"/>
    <mergeCell ref="U10:U11"/>
    <mergeCell ref="V10:V11"/>
    <mergeCell ref="W10:W11"/>
    <mergeCell ref="H10:L10"/>
    <mergeCell ref="M10:M11"/>
    <mergeCell ref="N10:N11"/>
    <mergeCell ref="O10:O11"/>
    <mergeCell ref="P10:R10"/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Котенко Анастасия Евгеньевна</cp:lastModifiedBy>
  <dcterms:modified xsi:type="dcterms:W3CDTF">2025-06-19T10:06:02Z</dcterms:modified>
</cp:coreProperties>
</file>