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87032D3F-92D6-4EA7-A5D1-3D1495231F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8" i="1" l="1"/>
  <c r="N138" i="1"/>
  <c r="I138" i="1"/>
  <c r="K138" i="1" s="1"/>
  <c r="P138" i="1" s="1"/>
  <c r="Q138" i="1" s="1"/>
  <c r="N137" i="1"/>
  <c r="I137" i="1"/>
  <c r="O136" i="1"/>
  <c r="N136" i="1"/>
  <c r="I136" i="1"/>
  <c r="K136" i="1" s="1"/>
  <c r="P136" i="1" s="1"/>
  <c r="Q136" i="1" s="1"/>
  <c r="N135" i="1"/>
  <c r="I135" i="1"/>
  <c r="O134" i="1"/>
  <c r="N134" i="1"/>
  <c r="I134" i="1"/>
  <c r="K134" i="1" s="1"/>
  <c r="P134" i="1" s="1"/>
  <c r="Q134" i="1" s="1"/>
  <c r="N133" i="1"/>
  <c r="I133" i="1"/>
  <c r="O132" i="1"/>
  <c r="N132" i="1"/>
  <c r="I132" i="1"/>
  <c r="K132" i="1" s="1"/>
  <c r="P132" i="1" s="1"/>
  <c r="N131" i="1"/>
  <c r="I131" i="1"/>
  <c r="O130" i="1"/>
  <c r="N130" i="1"/>
  <c r="I130" i="1"/>
  <c r="K130" i="1" s="1"/>
  <c r="P130" i="1" s="1"/>
  <c r="N129" i="1"/>
  <c r="I129" i="1"/>
  <c r="O128" i="1"/>
  <c r="N128" i="1"/>
  <c r="I128" i="1"/>
  <c r="K128" i="1" s="1"/>
  <c r="P128" i="1" s="1"/>
  <c r="Q128" i="1" s="1"/>
  <c r="N127" i="1"/>
  <c r="I127" i="1"/>
  <c r="O120" i="1"/>
  <c r="N120" i="1"/>
  <c r="K120" i="1"/>
  <c r="P120" i="1" s="1"/>
  <c r="I120" i="1"/>
  <c r="O119" i="1"/>
  <c r="N119" i="1"/>
  <c r="I119" i="1"/>
  <c r="K119" i="1" s="1"/>
  <c r="P119" i="1" s="1"/>
  <c r="Q119" i="1" s="1"/>
  <c r="O118" i="1"/>
  <c r="N118" i="1"/>
  <c r="K118" i="1"/>
  <c r="P118" i="1" s="1"/>
  <c r="Q118" i="1" s="1"/>
  <c r="I118" i="1"/>
  <c r="O117" i="1"/>
  <c r="N117" i="1"/>
  <c r="I117" i="1"/>
  <c r="K117" i="1" s="1"/>
  <c r="P117" i="1" s="1"/>
  <c r="Q117" i="1" s="1"/>
  <c r="O116" i="1"/>
  <c r="N116" i="1"/>
  <c r="K116" i="1"/>
  <c r="P116" i="1" s="1"/>
  <c r="Q116" i="1" s="1"/>
  <c r="I116" i="1"/>
  <c r="P115" i="1"/>
  <c r="O115" i="1"/>
  <c r="N115" i="1"/>
  <c r="I115" i="1"/>
  <c r="K115" i="1" s="1"/>
  <c r="O114" i="1"/>
  <c r="N114" i="1"/>
  <c r="K114" i="1"/>
  <c r="P114" i="1" s="1"/>
  <c r="Q114" i="1" s="1"/>
  <c r="I114" i="1"/>
  <c r="P113" i="1"/>
  <c r="O113" i="1"/>
  <c r="N113" i="1"/>
  <c r="I113" i="1"/>
  <c r="K113" i="1" s="1"/>
  <c r="N111" i="1"/>
  <c r="K111" i="1"/>
  <c r="P111" i="1" s="1"/>
  <c r="I111" i="1"/>
  <c r="O111" i="1" s="1"/>
  <c r="O110" i="1"/>
  <c r="N110" i="1"/>
  <c r="I110" i="1"/>
  <c r="K110" i="1" s="1"/>
  <c r="P110" i="1" s="1"/>
  <c r="Q110" i="1" s="1"/>
  <c r="N109" i="1"/>
  <c r="K109" i="1"/>
  <c r="P109" i="1" s="1"/>
  <c r="Q109" i="1" s="1"/>
  <c r="I109" i="1"/>
  <c r="O109" i="1" s="1"/>
  <c r="O108" i="1"/>
  <c r="N108" i="1"/>
  <c r="K108" i="1"/>
  <c r="P108" i="1" s="1"/>
  <c r="Q108" i="1" s="1"/>
  <c r="I108" i="1"/>
  <c r="N107" i="1"/>
  <c r="K107" i="1"/>
  <c r="P107" i="1" s="1"/>
  <c r="Q107" i="1" s="1"/>
  <c r="I107" i="1"/>
  <c r="O107" i="1" s="1"/>
  <c r="O106" i="1"/>
  <c r="N106" i="1"/>
  <c r="K106" i="1"/>
  <c r="P106" i="1" s="1"/>
  <c r="Q106" i="1" s="1"/>
  <c r="I106" i="1"/>
  <c r="N105" i="1"/>
  <c r="I105" i="1"/>
  <c r="O105" i="1" s="1"/>
  <c r="O104" i="1"/>
  <c r="N104" i="1"/>
  <c r="I104" i="1"/>
  <c r="K104" i="1" s="1"/>
  <c r="P104" i="1" s="1"/>
  <c r="P103" i="1"/>
  <c r="Q103" i="1" s="1"/>
  <c r="N103" i="1"/>
  <c r="K103" i="1"/>
  <c r="I103" i="1"/>
  <c r="O103" i="1" s="1"/>
  <c r="O102" i="1"/>
  <c r="N102" i="1"/>
  <c r="I102" i="1"/>
  <c r="K102" i="1" s="1"/>
  <c r="P102" i="1" s="1"/>
  <c r="P101" i="1"/>
  <c r="N101" i="1"/>
  <c r="K101" i="1"/>
  <c r="I101" i="1"/>
  <c r="O101" i="1" s="1"/>
  <c r="O100" i="1"/>
  <c r="N100" i="1"/>
  <c r="I100" i="1"/>
  <c r="K100" i="1" s="1"/>
  <c r="P100" i="1" s="1"/>
  <c r="O97" i="1"/>
  <c r="N97" i="1"/>
  <c r="I97" i="1"/>
  <c r="K97" i="1" s="1"/>
  <c r="P97" i="1" s="1"/>
  <c r="Q97" i="1" s="1"/>
  <c r="N96" i="1"/>
  <c r="K96" i="1"/>
  <c r="P96" i="1" s="1"/>
  <c r="I96" i="1"/>
  <c r="O96" i="1" s="1"/>
  <c r="O95" i="1"/>
  <c r="N95" i="1"/>
  <c r="I95" i="1"/>
  <c r="K95" i="1" s="1"/>
  <c r="P95" i="1" s="1"/>
  <c r="N94" i="1"/>
  <c r="K94" i="1"/>
  <c r="P94" i="1" s="1"/>
  <c r="I94" i="1"/>
  <c r="O94" i="1" s="1"/>
  <c r="O93" i="1"/>
  <c r="N93" i="1"/>
  <c r="I93" i="1"/>
  <c r="K93" i="1" s="1"/>
  <c r="P93" i="1" s="1"/>
  <c r="Q93" i="1" s="1"/>
  <c r="P91" i="1"/>
  <c r="O91" i="1"/>
  <c r="O90" i="1" s="1"/>
  <c r="N91" i="1"/>
  <c r="I91" i="1"/>
  <c r="K91" i="1" s="1"/>
  <c r="N89" i="1"/>
  <c r="K89" i="1"/>
  <c r="P89" i="1" s="1"/>
  <c r="I89" i="1"/>
  <c r="O89" i="1" s="1"/>
  <c r="O88" i="1"/>
  <c r="N88" i="1"/>
  <c r="I88" i="1"/>
  <c r="K88" i="1" s="1"/>
  <c r="P88" i="1" s="1"/>
  <c r="Q88" i="1" s="1"/>
  <c r="O86" i="1"/>
  <c r="N86" i="1"/>
  <c r="I86" i="1"/>
  <c r="K86" i="1" s="1"/>
  <c r="P86" i="1" s="1"/>
  <c r="Q86" i="1" s="1"/>
  <c r="N85" i="1"/>
  <c r="K85" i="1"/>
  <c r="P85" i="1" s="1"/>
  <c r="I85" i="1"/>
  <c r="O85" i="1" s="1"/>
  <c r="O84" i="1"/>
  <c r="N84" i="1"/>
  <c r="I84" i="1"/>
  <c r="K84" i="1" s="1"/>
  <c r="P84" i="1" s="1"/>
  <c r="N83" i="1"/>
  <c r="K83" i="1"/>
  <c r="P83" i="1" s="1"/>
  <c r="Q83" i="1" s="1"/>
  <c r="I83" i="1"/>
  <c r="O83" i="1" s="1"/>
  <c r="O82" i="1"/>
  <c r="N82" i="1"/>
  <c r="I82" i="1"/>
  <c r="K82" i="1" s="1"/>
  <c r="P82" i="1" s="1"/>
  <c r="N80" i="1"/>
  <c r="I80" i="1"/>
  <c r="O80" i="1" s="1"/>
  <c r="O79" i="1"/>
  <c r="N79" i="1"/>
  <c r="K79" i="1"/>
  <c r="P79" i="1" s="1"/>
  <c r="I79" i="1"/>
  <c r="N78" i="1"/>
  <c r="K78" i="1"/>
  <c r="P78" i="1" s="1"/>
  <c r="Q78" i="1" s="1"/>
  <c r="I78" i="1"/>
  <c r="O78" i="1" s="1"/>
  <c r="O77" i="1"/>
  <c r="N77" i="1"/>
  <c r="K77" i="1"/>
  <c r="P77" i="1" s="1"/>
  <c r="Q77" i="1" s="1"/>
  <c r="I77" i="1"/>
  <c r="O74" i="1"/>
  <c r="N74" i="1"/>
  <c r="K74" i="1"/>
  <c r="P74" i="1" s="1"/>
  <c r="Q74" i="1" s="1"/>
  <c r="I74" i="1"/>
  <c r="N73" i="1"/>
  <c r="K73" i="1"/>
  <c r="P73" i="1" s="1"/>
  <c r="I73" i="1"/>
  <c r="O73" i="1" s="1"/>
  <c r="O72" i="1"/>
  <c r="N72" i="1"/>
  <c r="K72" i="1"/>
  <c r="P72" i="1" s="1"/>
  <c r="Q72" i="1" s="1"/>
  <c r="I72" i="1"/>
  <c r="P71" i="1"/>
  <c r="N71" i="1"/>
  <c r="K71" i="1"/>
  <c r="I71" i="1"/>
  <c r="O71" i="1" s="1"/>
  <c r="O70" i="1"/>
  <c r="N70" i="1"/>
  <c r="K70" i="1"/>
  <c r="P70" i="1" s="1"/>
  <c r="I70" i="1"/>
  <c r="N69" i="1"/>
  <c r="I69" i="1"/>
  <c r="O69" i="1" s="1"/>
  <c r="P66" i="1"/>
  <c r="Q66" i="1" s="1"/>
  <c r="N66" i="1"/>
  <c r="K66" i="1"/>
  <c r="I66" i="1"/>
  <c r="O66" i="1" s="1"/>
  <c r="O65" i="1"/>
  <c r="N65" i="1"/>
  <c r="K65" i="1"/>
  <c r="P65" i="1" s="1"/>
  <c r="I65" i="1"/>
  <c r="N64" i="1"/>
  <c r="I64" i="1"/>
  <c r="O64" i="1" s="1"/>
  <c r="O63" i="1"/>
  <c r="N63" i="1"/>
  <c r="I63" i="1"/>
  <c r="K63" i="1" s="1"/>
  <c r="P63" i="1" s="1"/>
  <c r="N62" i="1"/>
  <c r="I62" i="1"/>
  <c r="O62" i="1" s="1"/>
  <c r="O61" i="1"/>
  <c r="N61" i="1"/>
  <c r="I61" i="1"/>
  <c r="K61" i="1" s="1"/>
  <c r="P61" i="1" s="1"/>
  <c r="N60" i="1"/>
  <c r="I60" i="1"/>
  <c r="O60" i="1" s="1"/>
  <c r="P57" i="1"/>
  <c r="Q57" i="1" s="1"/>
  <c r="N57" i="1"/>
  <c r="K57" i="1"/>
  <c r="I57" i="1"/>
  <c r="O57" i="1" s="1"/>
  <c r="N56" i="1"/>
  <c r="I56" i="1"/>
  <c r="O56" i="1" s="1"/>
  <c r="N55" i="1"/>
  <c r="K55" i="1"/>
  <c r="P55" i="1" s="1"/>
  <c r="I55" i="1"/>
  <c r="O55" i="1" s="1"/>
  <c r="N54" i="1"/>
  <c r="I54" i="1"/>
  <c r="O54" i="1" s="1"/>
  <c r="N53" i="1"/>
  <c r="K53" i="1"/>
  <c r="P53" i="1" s="1"/>
  <c r="I53" i="1"/>
  <c r="O53" i="1" s="1"/>
  <c r="O50" i="1"/>
  <c r="N50" i="1"/>
  <c r="K50" i="1"/>
  <c r="P50" i="1" s="1"/>
  <c r="Q50" i="1" s="1"/>
  <c r="I50" i="1"/>
  <c r="N49" i="1"/>
  <c r="I49" i="1"/>
  <c r="O49" i="1" s="1"/>
  <c r="O48" i="1" s="1"/>
  <c r="N47" i="1"/>
  <c r="K47" i="1"/>
  <c r="P47" i="1" s="1"/>
  <c r="Q47" i="1" s="1"/>
  <c r="I47" i="1"/>
  <c r="O47" i="1" s="1"/>
  <c r="O46" i="1"/>
  <c r="N46" i="1"/>
  <c r="I46" i="1"/>
  <c r="K46" i="1" s="1"/>
  <c r="P46" i="1" s="1"/>
  <c r="Q46" i="1" s="1"/>
  <c r="N45" i="1"/>
  <c r="K45" i="1"/>
  <c r="P45" i="1" s="1"/>
  <c r="I45" i="1"/>
  <c r="O45" i="1" s="1"/>
  <c r="O44" i="1" s="1"/>
  <c r="O43" i="1"/>
  <c r="N43" i="1"/>
  <c r="I43" i="1"/>
  <c r="K43" i="1" s="1"/>
  <c r="P43" i="1" s="1"/>
  <c r="N42" i="1"/>
  <c r="I42" i="1"/>
  <c r="O42" i="1" s="1"/>
  <c r="O41" i="1"/>
  <c r="N41" i="1"/>
  <c r="I41" i="1"/>
  <c r="K41" i="1" s="1"/>
  <c r="P41" i="1" s="1"/>
  <c r="Q41" i="1" s="1"/>
  <c r="N40" i="1"/>
  <c r="I40" i="1"/>
  <c r="O40" i="1" s="1"/>
  <c r="N39" i="1"/>
  <c r="I39" i="1"/>
  <c r="K39" i="1" s="1"/>
  <c r="P39" i="1" s="1"/>
  <c r="O37" i="1"/>
  <c r="N37" i="1"/>
  <c r="K37" i="1"/>
  <c r="P37" i="1" s="1"/>
  <c r="I37" i="1"/>
  <c r="O36" i="1"/>
  <c r="N36" i="1"/>
  <c r="K36" i="1"/>
  <c r="P36" i="1" s="1"/>
  <c r="I36" i="1"/>
  <c r="O35" i="1"/>
  <c r="N35" i="1"/>
  <c r="K35" i="1"/>
  <c r="P35" i="1" s="1"/>
  <c r="I35" i="1"/>
  <c r="O34" i="1"/>
  <c r="N34" i="1"/>
  <c r="K34" i="1"/>
  <c r="P34" i="1" s="1"/>
  <c r="I34" i="1"/>
  <c r="O33" i="1"/>
  <c r="N33" i="1"/>
  <c r="K33" i="1"/>
  <c r="P33" i="1" s="1"/>
  <c r="I33" i="1"/>
  <c r="O32" i="1"/>
  <c r="N32" i="1"/>
  <c r="K32" i="1"/>
  <c r="P32" i="1" s="1"/>
  <c r="I32" i="1"/>
  <c r="O31" i="1"/>
  <c r="N31" i="1"/>
  <c r="K31" i="1"/>
  <c r="P31" i="1" s="1"/>
  <c r="I31" i="1"/>
  <c r="O30" i="1"/>
  <c r="N30" i="1"/>
  <c r="K30" i="1"/>
  <c r="P30" i="1" s="1"/>
  <c r="I30" i="1"/>
  <c r="O29" i="1"/>
  <c r="N29" i="1"/>
  <c r="K29" i="1"/>
  <c r="P29" i="1" s="1"/>
  <c r="I29" i="1"/>
  <c r="O28" i="1"/>
  <c r="N28" i="1"/>
  <c r="K28" i="1"/>
  <c r="P28" i="1" s="1"/>
  <c r="I28" i="1"/>
  <c r="O27" i="1"/>
  <c r="O25" i="1"/>
  <c r="N25" i="1"/>
  <c r="K25" i="1"/>
  <c r="P25" i="1" s="1"/>
  <c r="I25" i="1"/>
  <c r="O24" i="1"/>
  <c r="N23" i="1"/>
  <c r="I23" i="1"/>
  <c r="K23" i="1" s="1"/>
  <c r="P23" i="1" s="1"/>
  <c r="N22" i="1"/>
  <c r="I22" i="1"/>
  <c r="O22" i="1" s="1"/>
  <c r="N21" i="1"/>
  <c r="I21" i="1"/>
  <c r="K21" i="1" s="1"/>
  <c r="O19" i="1"/>
  <c r="N19" i="1"/>
  <c r="K19" i="1"/>
  <c r="P19" i="1" s="1"/>
  <c r="I19" i="1"/>
  <c r="O18" i="1"/>
  <c r="Q73" i="1" l="1"/>
  <c r="Q94" i="1"/>
  <c r="Q92" i="1" s="1"/>
  <c r="Q111" i="1"/>
  <c r="Q130" i="1"/>
  <c r="Q29" i="1"/>
  <c r="Q30" i="1"/>
  <c r="Q31" i="1"/>
  <c r="Q32" i="1"/>
  <c r="Q33" i="1"/>
  <c r="Q34" i="1"/>
  <c r="Q35" i="1"/>
  <c r="Q36" i="1"/>
  <c r="Q37" i="1"/>
  <c r="Q43" i="1"/>
  <c r="O58" i="1"/>
  <c r="O67" i="1"/>
  <c r="O75" i="1"/>
  <c r="O81" i="1"/>
  <c r="Q84" i="1"/>
  <c r="Q85" i="1"/>
  <c r="O99" i="1"/>
  <c r="Q132" i="1"/>
  <c r="Q71" i="1"/>
  <c r="Q89" i="1"/>
  <c r="Q87" i="1" s="1"/>
  <c r="Q95" i="1"/>
  <c r="Q96" i="1"/>
  <c r="Q120" i="1"/>
  <c r="P81" i="1"/>
  <c r="Q82" i="1"/>
  <c r="Q23" i="1"/>
  <c r="Q25" i="1"/>
  <c r="Q24" i="1" s="1"/>
  <c r="P24" i="1"/>
  <c r="Q53" i="1"/>
  <c r="O52" i="1"/>
  <c r="O51" i="1"/>
  <c r="P18" i="1"/>
  <c r="Q19" i="1"/>
  <c r="P27" i="1"/>
  <c r="Q28" i="1"/>
  <c r="Q45" i="1"/>
  <c r="Q44" i="1" s="1"/>
  <c r="P44" i="1"/>
  <c r="Q55" i="1"/>
  <c r="P21" i="1"/>
  <c r="K20" i="1"/>
  <c r="P112" i="1"/>
  <c r="Q113" i="1"/>
  <c r="O131" i="1"/>
  <c r="K131" i="1"/>
  <c r="P131" i="1" s="1"/>
  <c r="Q131" i="1" s="1"/>
  <c r="O21" i="1"/>
  <c r="K22" i="1"/>
  <c r="P22" i="1" s="1"/>
  <c r="Q22" i="1" s="1"/>
  <c r="O23" i="1"/>
  <c r="O39" i="1"/>
  <c r="O38" i="1" s="1"/>
  <c r="K40" i="1"/>
  <c r="P40" i="1" s="1"/>
  <c r="Q40" i="1" s="1"/>
  <c r="K42" i="1"/>
  <c r="P42" i="1" s="1"/>
  <c r="Q42" i="1" s="1"/>
  <c r="K49" i="1"/>
  <c r="P49" i="1" s="1"/>
  <c r="K54" i="1"/>
  <c r="P54" i="1" s="1"/>
  <c r="Q54" i="1" s="1"/>
  <c r="K56" i="1"/>
  <c r="P56" i="1" s="1"/>
  <c r="Q56" i="1" s="1"/>
  <c r="K60" i="1"/>
  <c r="P60" i="1" s="1"/>
  <c r="Q61" i="1"/>
  <c r="K62" i="1"/>
  <c r="P62" i="1" s="1"/>
  <c r="Q62" i="1" s="1"/>
  <c r="Q63" i="1"/>
  <c r="K64" i="1"/>
  <c r="P64" i="1" s="1"/>
  <c r="Q64" i="1" s="1"/>
  <c r="K69" i="1"/>
  <c r="P69" i="1" s="1"/>
  <c r="P76" i="1"/>
  <c r="Q79" i="1"/>
  <c r="K80" i="1"/>
  <c r="P80" i="1" s="1"/>
  <c r="Q80" i="1" s="1"/>
  <c r="Q75" i="1" s="1"/>
  <c r="P92" i="1"/>
  <c r="O92" i="1"/>
  <c r="Q101" i="1"/>
  <c r="Q115" i="1"/>
  <c r="Q65" i="1"/>
  <c r="Q70" i="1"/>
  <c r="O76" i="1"/>
  <c r="P87" i="1"/>
  <c r="O87" i="1"/>
  <c r="O98" i="1"/>
  <c r="Q100" i="1"/>
  <c r="Q102" i="1"/>
  <c r="Q104" i="1"/>
  <c r="K105" i="1"/>
  <c r="P105" i="1" s="1"/>
  <c r="P98" i="1" s="1"/>
  <c r="O129" i="1"/>
  <c r="K129" i="1"/>
  <c r="P129" i="1" s="1"/>
  <c r="O133" i="1"/>
  <c r="K133" i="1"/>
  <c r="P133" i="1" s="1"/>
  <c r="O137" i="1"/>
  <c r="K137" i="1"/>
  <c r="P137" i="1" s="1"/>
  <c r="P90" i="1"/>
  <c r="Q91" i="1"/>
  <c r="Q90" i="1" s="1"/>
  <c r="O127" i="1"/>
  <c r="K127" i="1"/>
  <c r="P127" i="1" s="1"/>
  <c r="O135" i="1"/>
  <c r="K135" i="1"/>
  <c r="P135" i="1" s="1"/>
  <c r="K18" i="1"/>
  <c r="O59" i="1"/>
  <c r="O68" i="1"/>
  <c r="O112" i="1"/>
  <c r="O13" i="1" l="1"/>
  <c r="Q124" i="1" s="1"/>
  <c r="P14" i="1"/>
  <c r="P38" i="1"/>
  <c r="Q81" i="1"/>
  <c r="Q76" i="1"/>
  <c r="P126" i="1"/>
  <c r="Q127" i="1"/>
  <c r="O15" i="1"/>
  <c r="Q27" i="1"/>
  <c r="P16" i="1"/>
  <c r="O126" i="1"/>
  <c r="Q137" i="1"/>
  <c r="Q129" i="1"/>
  <c r="P75" i="1"/>
  <c r="P67" i="1"/>
  <c r="P68" i="1"/>
  <c r="Q69" i="1"/>
  <c r="P48" i="1"/>
  <c r="Q49" i="1"/>
  <c r="Q48" i="1" s="1"/>
  <c r="P52" i="1"/>
  <c r="Q39" i="1"/>
  <c r="Q38" i="1" s="1"/>
  <c r="P15" i="1"/>
  <c r="Q135" i="1"/>
  <c r="P58" i="1"/>
  <c r="P59" i="1"/>
  <c r="Q60" i="1"/>
  <c r="Q21" i="1"/>
  <c r="Q20" i="1" s="1"/>
  <c r="N20" i="1" s="1"/>
  <c r="P20" i="1"/>
  <c r="P26" i="1"/>
  <c r="P13" i="1"/>
  <c r="Q123" i="1" s="1"/>
  <c r="P51" i="1"/>
  <c r="Q133" i="1"/>
  <c r="P99" i="1"/>
  <c r="Q105" i="1"/>
  <c r="Q99" i="1" s="1"/>
  <c r="O20" i="1"/>
  <c r="O14" i="1"/>
  <c r="O16" i="1"/>
  <c r="Q112" i="1"/>
  <c r="O26" i="1"/>
  <c r="Q18" i="1"/>
  <c r="N18" i="1" s="1"/>
  <c r="P17" i="1"/>
  <c r="Q51" i="1"/>
  <c r="Q52" i="1"/>
  <c r="O17" i="1"/>
  <c r="Q13" i="1" l="1"/>
  <c r="Q121" i="1" s="1"/>
  <c r="Q125" i="1" s="1"/>
  <c r="Q17" i="1"/>
  <c r="Q14" i="1"/>
  <c r="Q26" i="1"/>
  <c r="Q98" i="1"/>
  <c r="Q59" i="1"/>
  <c r="Q58" i="1"/>
  <c r="Q126" i="1"/>
  <c r="Q15" i="1"/>
  <c r="Q16" i="1"/>
  <c r="Q68" i="1"/>
  <c r="Q67" i="1"/>
</calcChain>
</file>

<file path=xl/sharedStrings.xml><?xml version="1.0" encoding="utf-8"?>
<sst xmlns="http://schemas.openxmlformats.org/spreadsheetml/2006/main" count="361" uniqueCount="175">
  <si>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</si>
  <si>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</si>
  <si>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</si>
  <si>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</si>
  <si>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водоснабжения (ЭТАЛОН) выше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</si>
  <si>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</si>
  <si>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</si>
  <si>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</si>
  <si>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</si>
  <si>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</si>
  <si>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</si>
  <si>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</si>
  <si>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</si>
  <si>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</si>
  <si>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</si>
  <si>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</si>
  <si>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</si>
  <si>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</si>
  <si>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</si>
  <si>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</si>
  <si>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</si>
  <si>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</si>
  <si>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</si>
  <si>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</si>
  <si>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</si>
  <si>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</si>
  <si>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</si>
  <si>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</si>
  <si>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</si>
  <si>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</si>
  <si>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</si>
  <si>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</si>
  <si>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</si>
  <si>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</si>
  <si>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</si>
  <si>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</si>
  <si>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</si>
  <si>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</si>
  <si>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</si>
  <si>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</si>
  <si>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</si>
  <si>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</si>
  <si>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</si>
  <si>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</si>
  <si>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</si>
  <si>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</si>
  <si>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</si>
  <si>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</si>
  <si>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Бурение отверстий+</t>
  </si>
  <si>
    <t>Бурение отверстий в плитах перекрытий до Ø100</t>
  </si>
  <si>
    <t>шт</t>
  </si>
  <si>
    <t>Закрытие по факту выпол.работ. Для выше и ниже отм.0,000 для В1, Т3, Т4. Объемы ориентировочные, будет корректировка РД!!!</t>
  </si>
  <si>
    <t>Заделка отверстий в плитах перекрытий с устройством гильз для прохода коммуникаций</t>
  </si>
  <si>
    <t>Объемы ориентировочные, будет корректировка РД!!! Закрытие по факту выпол.работ. Для выше и ниже отм.0,000 для В1, Т3, Т4. В ФОТ учтены мат-лы (пена монтажная/огнестойкая, раствор цементно-песчанный, герметик и прочик).</t>
  </si>
  <si>
    <t>Арматура Ø10 А240</t>
  </si>
  <si>
    <t>тн</t>
  </si>
  <si>
    <t>Труба стальная электросварная Ø32х3,0</t>
  </si>
  <si>
    <t>м.п.</t>
  </si>
  <si>
    <t>Устройство внутриквартирного пожаротушения</t>
  </si>
  <si>
    <t>Устройство внутриквартирного пожаротушения Балтика</t>
  </si>
  <si>
    <t>Объемы ориентировочные, будет корректировка РД!!!</t>
  </si>
  <si>
    <t>Горячий, циркуляционный водопровод Т3,Т4</t>
  </si>
  <si>
    <t>Монтаж запорно-регулирующей арматуры системы Т3,Т4</t>
  </si>
  <si>
    <t>Автоматический воздухоотводный клапан Ø15</t>
  </si>
  <si>
    <t>Кран шаровой латунный ВР/НР Ø15 со полусгоном</t>
  </si>
  <si>
    <t>Объемы ориентировочные, будет корректировка РД!!! VT.227.N.04</t>
  </si>
  <si>
    <t>Кран шаровой Base рукоятка бабочка 1/2" внутренняя-наружная VT.218.N.04</t>
  </si>
  <si>
    <t>Регулятор температуры VT.348.N.04</t>
  </si>
  <si>
    <t>VALTEC</t>
  </si>
  <si>
    <t>Кран шаровой латунный ВР/НР Ø25 со полусгоном</t>
  </si>
  <si>
    <t>Фитинг надвижной с переходом на внутреннюю резьбу 1/2"х20</t>
  </si>
  <si>
    <t>Объемы ориентировочные, будет корректировка РД!!! VTm.402.BG.002004</t>
  </si>
  <si>
    <t>Фитинг надвижной с переходом на внутреннюю резьбу 1/2"х16</t>
  </si>
  <si>
    <t>Объемы ориентировочные, будет корректировка РД!!! VTm.402.BG.001604</t>
  </si>
  <si>
    <t>Фильтр механической очистки косой Ø25 с внутренней резьбой</t>
  </si>
  <si>
    <t>Объемы ориентировочные, будет корректировка РД!!! VT.192.N.06</t>
  </si>
  <si>
    <t>Ниппель латунный Ø25</t>
  </si>
  <si>
    <t>Объемы ориентировочные, будет корректировка РД!!! VTr.582.N.0006</t>
  </si>
  <si>
    <t>Счётчик для воды универсальный 1/2" DN 15 110 мм без сгонов</t>
  </si>
  <si>
    <t>Монтаж распределительных коллекторных узлов системы Т3,Т4</t>
  </si>
  <si>
    <t>Коллектор распределительный этажный Ø25 мм, 7 контуров Ø15 мм VTc.510.SS.060407</t>
  </si>
  <si>
    <t>Sanext</t>
  </si>
  <si>
    <t>Объемы ориентировочные, будет корректировка РД!!! учесть в стоимости материалов кронтейн для крепления коллекторов, резьбовая пробка</t>
  </si>
  <si>
    <t>Коллектор распределительный этажный Ø25 мм, 6 контуров Ø15 мм VTc.510.SS.060406</t>
  </si>
  <si>
    <t>Коллектор распределительный этажный Ø25 мм, 5 контуров Ø15 мм VTc.510.SS.060405</t>
  </si>
  <si>
    <t>Коллектор распределительный этажный Ø25 мм, 4 контура Ø15 мм VTc.510.SS.060404</t>
  </si>
  <si>
    <t>Коллектор распределительный этажный Ø25 мм, 3 контура Ø15 мм VTc.510.SS.060403</t>
  </si>
  <si>
    <t>Монтаж трубопроводов горячего и циркуляционного водопровода (Т3,Т4) из полипропилена</t>
  </si>
  <si>
    <t>Труба полипропиленовая PPR-FB-PPR PN25 Ø25х4,2</t>
  </si>
  <si>
    <t>Объемы ориентировочные, будет корректировка РД!!! В ст-ти материалов должна быть учтена НР 1,025.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</t>
  </si>
  <si>
    <t>Труба полипропиленовая PPR PN25 Ø40х6,7</t>
  </si>
  <si>
    <t>Труба полипропиленовая PPR PN25 Ø32х5,4</t>
  </si>
  <si>
    <t>Монтаж трубопроводов горячего и циркуляционного водопровода (Т3,Т4) из сшитого полиэтилена</t>
  </si>
  <si>
    <t>Труба из сшитого полиэтилена PE-Ха/EVOH PN2 Ø16х2,2</t>
  </si>
  <si>
    <t>Труба из сшитого полиэтилена PE-Ха/EVOH PN2 Ø20х2,8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</si>
  <si>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</si>
  <si>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</si>
  <si>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Ø54/13</t>
  </si>
  <si>
    <t>Energoflex</t>
  </si>
  <si>
    <t>Объемы ориентировочные, будет корректировка РД!!!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</si>
  <si>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Теплоизоляция вспененный полиэтилен трубка Ø35/13</t>
  </si>
  <si>
    <t>Теплоизоляция вспененный полиэтилен трубка Ø28/13-2</t>
  </si>
  <si>
    <t>Теплоизоляция вспененный полиэтилен Super Protect 22х4 синий</t>
  </si>
  <si>
    <t>Теплоизоляция вспененный полиэтилен Super Protect 18х4 синий</t>
  </si>
  <si>
    <t>Хозяйственно-питьевой водопровод В1</t>
  </si>
  <si>
    <t>Монтаж распределительных коллекторных узлов системы В1</t>
  </si>
  <si>
    <t>Объемы ориентировочные, будет корректировка РД!!! в стоимости материала учесть кронштейн для крепления коллектора, резиновая пробка</t>
  </si>
  <si>
    <t>Объемы ориентировочные, будет корректировка РД!!! учесть все необходимые расходные и временные материалы (вставки и прочие). Для квартир, общедомовые.</t>
  </si>
  <si>
    <t>Изоляция трубопроводов системы В1</t>
  </si>
  <si>
    <t>Теплоизоляция вспененный полиэтилен трубка Ø54/9</t>
  </si>
  <si>
    <t>Теплоизоляция вспененный полиэтилен трубка Ø35/9</t>
  </si>
  <si>
    <t>Теплоизоляция вспененный полиэтилен Super Protect 22х6 красный</t>
  </si>
  <si>
    <t>Теплоизоляция вспененный полиэтилен Super Protect 22х6 синий</t>
  </si>
  <si>
    <t>Монтаж трубопроводов хозяйственно-питьевого водопровода В1+</t>
  </si>
  <si>
    <t>Краны</t>
  </si>
  <si>
    <t>Объемы ориентировочные, будет корректировка РД!!! VT.227.N.06</t>
  </si>
  <si>
    <t>Объемы ориентировочные, будет корректировка РД!!! VT.218.N.06</t>
  </si>
  <si>
    <t>Фитинг полипропиленовый с переходом на наружную резьбу 1/2"х20</t>
  </si>
  <si>
    <t>Объемы ориентировочные, будет корректировка РД!!! лист спецификации СО 18</t>
  </si>
  <si>
    <t>Кран шаровой Base рукоятка бабочка 1/2" внутренняя-наружная VT.217.N.04</t>
  </si>
  <si>
    <t>Монтаж трубопроводов хозяйственно-бытового водопровода (В1) из полипропилена</t>
  </si>
  <si>
    <t>Труба полипропиленовая PPR-FB-PPR PN25 Ø40х6,7</t>
  </si>
  <si>
    <t>Труба полипропиленовая PPR-FB-PPR PN25 Ø32х5,4</t>
  </si>
  <si>
    <t>Труба полипропиленовая PPR PN25 Ø20х3,4</t>
  </si>
  <si>
    <t>Объемы ориентировочные, будет корректировка РД!!! В ст-ти материалов должна быть учтена НР 1,025. В стоимости ФОТ учесть монтаж и материалы фитингов(заглушки, 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</si>
  <si>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полипропиленовая PPR-GF-PPR PN25 Ø20х3,4</t>
  </si>
  <si>
    <t>Монтаж трубопроводов хозяйственно-бытового водопровода (В1) из сшитого полиэтилена</t>
  </si>
  <si>
    <t>Тройники</t>
  </si>
  <si>
    <t>Тройник латунный 15-15-15</t>
  </si>
  <si>
    <t>Объемы ориентировочные, будет корректировка РД!!! VTr.133.N.0004</t>
  </si>
  <si>
    <t>Фитинги</t>
  </si>
  <si>
    <t>Фитинг полипропиленовый разъемный с переходом на внутреннюю резьбу 1/2"х20</t>
  </si>
  <si>
    <t>Водорозетка ПП комбинированная 20х1/2"</t>
  </si>
  <si>
    <t>Установка сантехнических приборов</t>
  </si>
  <si>
    <t>Комплекты для квартир</t>
  </si>
  <si>
    <t>Ванна акриловая 1700х750</t>
  </si>
  <si>
    <t>Объемы ориентировочные, будет корректировка РД!!! В стоимости ФОТ учесть все необходимые материалы (штанги, подводки и прочие). Цена за комплект: ванная, каркас, экран для ванны.</t>
  </si>
  <si>
    <t>Поддон душевой 900х900</t>
  </si>
  <si>
    <t>Объемы ориентировочные, будет корректировка РД!!! Марка ориентировочно, уточнить у РП перед закупом!!!! В ФОТ учесть все необходимые материалы (штанги, подводки и прочие), в стоимость включены каркас для поддона</t>
  </si>
  <si>
    <t>Трап ПП вертикальный с решеткой из нержавеющей стали 150х150 с сухим сифоном Ø50</t>
  </si>
  <si>
    <t>Объемы ориентировочные, будет корректировка РД!!! Марка ориентировочно, уточнить у РП перед закупом!!!!</t>
  </si>
  <si>
    <t>Смеситель (раковина)</t>
  </si>
  <si>
    <t>Смеситель (ванна)</t>
  </si>
  <si>
    <t>Объемы ориентировочные, будет корректировка РД!!! для ванн и душевого поддона в квартирах</t>
  </si>
  <si>
    <t>Сифон бутылочный тип СБУ</t>
  </si>
  <si>
    <t>Инсталяция под подвесной унитаз</t>
  </si>
  <si>
    <t>Объемы ориентировочные, будет корректировка РД!!! в т.ч. запорный вентиль для инсталяции. Delfi Vector (микролифт кнопка Movi, хром матовый)</t>
  </si>
  <si>
    <t>Унитаз керамический подвесной</t>
  </si>
  <si>
    <t>Объемы ориентировочные, будет корректировка РД!!! В стоимости ФОТ учесть все необходимые материалы (штанги, подводки и прочие). Delfi Vector (микролифт кнопка Movi, хром матовый)</t>
  </si>
  <si>
    <t>Кронштейны для крепления мойки</t>
  </si>
  <si>
    <t>Объемы ориентировочные, будет корректировка РД!!! на кухню</t>
  </si>
  <si>
    <t>Сифон бутылочный унифицированный с выпуском и гофрированным отводом для умывальников</t>
  </si>
  <si>
    <t>Объемы ориентировочные, будет корректировка РД!!! для раковин</t>
  </si>
  <si>
    <t>Смеситель (мойка)</t>
  </si>
  <si>
    <t>Раковина навесная в комплекте с тумбой 400х200</t>
  </si>
  <si>
    <t>комплект</t>
  </si>
  <si>
    <t>Объемы ориентировочные, будет корректировка РД!!! В стоимости ФОТ учесть все необходимые материалы (штанги, подводки и прочие). Стоимость тумбы на 60.</t>
  </si>
  <si>
    <t>Комплекты для ПУИ</t>
  </si>
  <si>
    <t>Сифон для душевого поддона</t>
  </si>
  <si>
    <t>Смеситель (умывальник)</t>
  </si>
  <si>
    <t>Смеситель (душевой поддон ПУИ)</t>
  </si>
  <si>
    <t>Объемы ориентировочные, будет корректировка РД!!! В стоимости ФОТ учесть все необходимые материалы (штанги, подводки и прочие). в стоимость включены каркас для поддона</t>
  </si>
  <si>
    <t>Унитаз керамический напольный</t>
  </si>
  <si>
    <t>Объемы ориентировочные, будет корректировка РД!!! В стоимости ФОТ учесть все необходимые материалы (штанги, подводки и прочие). в стоимость включена подводка + гофра</t>
  </si>
  <si>
    <t>Раковина навесная в комплекте с тумбой 650х400</t>
  </si>
  <si>
    <t>Объемы ориентировочные, будет корректировка РД!!!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</si>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</sst>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43"/>
  <sheetViews>
    <sheetView tabSelected="1" topLeftCell="A18" workbookViewId="0">
      <selection activeCell="M30" sqref="M3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1" t="s">
        <v>2</v>
      </c>
      <c r="B6" s="41"/>
      <c r="C6" s="41"/>
      <c r="D6" s="41"/>
      <c r="E6" s="41"/>
      <c r="F6" s="41"/>
      <c r="G6" s="41"/>
    </row>
    <row r="7" spans="1:19" s="2" customFormat="1" ht="12.95" customHeight="1" x14ac:dyDescent="0.2">
      <c r="A7" s="42" t="s">
        <v>3</v>
      </c>
      <c r="B7" s="42"/>
      <c r="C7" s="42"/>
      <c r="D7" s="42"/>
      <c r="E7" s="42"/>
      <c r="F7" s="42"/>
      <c r="G7" s="42"/>
    </row>
    <row r="8" spans="1:19" s="2" customFormat="1" ht="12.95" customHeight="1" x14ac:dyDescent="0.2">
      <c r="A8" s="42" t="s">
        <v>4</v>
      </c>
      <c r="B8" s="42"/>
      <c r="C8" s="42"/>
      <c r="D8" s="42"/>
      <c r="E8" s="42"/>
      <c r="F8" s="42"/>
      <c r="G8" s="42"/>
    </row>
    <row r="9" spans="1:19" s="1" customFormat="1" ht="11.1" customHeight="1" x14ac:dyDescent="0.2"/>
    <row r="10" spans="1:19" s="4" customFormat="1" ht="30" customHeight="1" x14ac:dyDescent="0.2">
      <c r="A10" s="43" t="s">
        <v>5</v>
      </c>
      <c r="B10" s="45" t="s">
        <v>6</v>
      </c>
      <c r="C10" s="43" t="s">
        <v>7</v>
      </c>
      <c r="D10" s="47" t="s">
        <v>8</v>
      </c>
      <c r="E10" s="47" t="s">
        <v>9</v>
      </c>
      <c r="F10" s="47" t="s">
        <v>10</v>
      </c>
      <c r="G10" s="43" t="s">
        <v>11</v>
      </c>
      <c r="H10" s="5" t="s">
        <v>12</v>
      </c>
      <c r="I10" s="45" t="s">
        <v>13</v>
      </c>
      <c r="J10" s="45" t="s">
        <v>14</v>
      </c>
      <c r="K10" s="45" t="s">
        <v>15</v>
      </c>
      <c r="L10" s="49" t="s">
        <v>16</v>
      </c>
      <c r="M10" s="49"/>
      <c r="N10" s="49"/>
      <c r="O10" s="49" t="s">
        <v>17</v>
      </c>
      <c r="P10" s="49"/>
      <c r="Q10" s="45" t="s">
        <v>18</v>
      </c>
      <c r="R10" s="45" t="s">
        <v>19</v>
      </c>
      <c r="S10" s="45" t="s">
        <v>20</v>
      </c>
    </row>
    <row r="11" spans="1:19" s="4" customFormat="1" ht="36.950000000000003" customHeight="1" x14ac:dyDescent="0.2">
      <c r="A11" s="44"/>
      <c r="B11" s="46"/>
      <c r="C11" s="44"/>
      <c r="D11" s="48"/>
      <c r="E11" s="48"/>
      <c r="F11" s="48"/>
      <c r="G11" s="44"/>
      <c r="H11" s="5" t="s">
        <v>21</v>
      </c>
      <c r="I11" s="46"/>
      <c r="J11" s="46"/>
      <c r="K11" s="46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6"/>
      <c r="R11" s="46"/>
      <c r="S11" s="46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$21+$O$22+$O$23+$O$25+$O$28+$O$29+$O$30+$O$31+$O$32+$O$33+$O$34+$O$35+$O$36+$O$37+$O$39+$O$40+$O$41+$O$42+$O$43+$O$45+$O$46+$O$47+$O$49+$O$50+$O$53+$O$54+$O$55+$O$56+$O$57+$O$60+$O$61+$O$62+$O$63+$O$64+$O$65+$O$66+$O$69+$O$70+$O$71+$O$72+$O$73+$O$74+$O$77+$O$78+$O$79+$O$80+$O$82+$O$83+$O$84+$O$85+$O$86+$O$88+$O$89+$O$91+$O$93+$O$94+$O$95+$O$96+$O$97+$O$100+$O$101+$O$102+$O$103+$O$104+$O$105+$O$106+$O$107+$O$108+$O$109+$O$110+$O$111+$O$113+$O$114+$O$115+$O$116+$O$117+$O$118+$O$119+$O$120,2)</f>
        <v>0</v>
      </c>
      <c r="P13" s="10">
        <f>ROUND($P$19+$P$21+$P$22+$P$23+$P$25+$P$28+$P$29+$P$30+$P$31+$P$32+$P$33+$P$34+$P$35+$P$36+$P$37+$P$39+$P$40+$P$41+$P$42+$P$43+$P$45+$P$46+$P$47+$P$49+$P$50+$P$53+$P$54+$P$55+$P$56+$P$57+$P$60+$P$61+$P$62+$P$63+$P$64+$P$65+$P$66+$P$69+$P$70+$P$71+$P$72+$P$73+$P$74+$P$77+$P$78+$P$79+$P$80+$P$82+$P$83+$P$84+$P$85+$P$86+$P$88+$P$89+$P$91+$P$93+$P$94+$P$95+$P$96+$P$97+$P$100+$P$101+$P$102+$P$103+$P$104+$P$105+$P$106+$P$107+$P$108+$P$109+$P$110+$P$111+$P$113+$P$114+$P$115+$P$116+$P$117+$P$118+$P$119+$P$120,2)</f>
        <v>0</v>
      </c>
      <c r="Q13" s="10">
        <f>ROUND($Q$19+$Q$21+$Q$22+$Q$23+$Q$25+$Q$28+$Q$29+$Q$30+$Q$31+$Q$32+$Q$33+$Q$34+$Q$35+$Q$36+$Q$37+$Q$39+$Q$40+$Q$41+$Q$42+$Q$43+$Q$45+$Q$46+$Q$47+$Q$49+$Q$50+$Q$53+$Q$54+$Q$55+$Q$56+$Q$57+$Q$60+$Q$61+$Q$62+$Q$63+$Q$64+$Q$65+$Q$66+$Q$69+$Q$70+$Q$71+$Q$72+$Q$73+$Q$74+$Q$77+$Q$78+$Q$79+$Q$80+$Q$82+$Q$83+$Q$84+$Q$85+$Q$86+$Q$88+$Q$89+$Q$91+$Q$93+$Q$94+$Q$95+$Q$96+$Q$97+$Q$100+$Q$101+$Q$102+$Q$103+$Q$104+$Q$105+$Q$106+$Q$107+$Q$108+$Q$109+$Q$110+$Q$111+$Q$113+$Q$114+$Q$115+$Q$116+$Q$117+$Q$118+$Q$119+$Q$120,2)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$21+$O$22+$O$23+$O$25+$O$28+$O$29+$O$30+$O$31+$O$32+$O$33+$O$34+$O$35+$O$36+$O$37+$O$39+$O$40+$O$41+$O$42+$O$43+$O$45+$O$46+$O$47+$O$49+$O$50+$O$53+$O$54+$O$55+$O$56+$O$57+$O$60+$O$61+$O$62+$O$63+$O$64+$O$65+$O$66+$O$69+$O$70+$O$71+$O$72+$O$73+$O$74+$O$77+$O$78+$O$79+$O$80+$O$82+$O$83+$O$84+$O$85+$O$86+$O$88+$O$89+$O$91+$O$93+$O$94+$O$95+$O$96+$O$97+$O$100+$O$101+$O$102+$O$103+$O$104+$O$105+$O$106+$O$107+$O$108+$O$109+$O$110+$O$111+$O$113+$O$114+$O$115+$O$116+$O$117+$O$118+$O$119+$O$120,2)</f>
        <v>0</v>
      </c>
      <c r="P14" s="10">
        <f>ROUND($P$19+$P$21+$P$22+$P$23+$P$25+$P$28+$P$29+$P$30+$P$31+$P$32+$P$33+$P$34+$P$35+$P$36+$P$37+$P$39+$P$40+$P$41+$P$42+$P$43+$P$45+$P$46+$P$47+$P$49+$P$50+$P$53+$P$54+$P$55+$P$56+$P$57+$P$60+$P$61+$P$62+$P$63+$P$64+$P$65+$P$66+$P$69+$P$70+$P$71+$P$72+$P$73+$P$74+$P$77+$P$78+$P$79+$P$80+$P$82+$P$83+$P$84+$P$85+$P$86+$P$88+$P$89+$P$91+$P$93+$P$94+$P$95+$P$96+$P$97+$P$100+$P$101+$P$102+$P$103+$P$104+$P$105+$P$106+$P$107+$P$108+$P$109+$P$110+$P$111+$P$113+$P$114+$P$115+$P$116+$P$117+$P$118+$P$119+$P$120,2)</f>
        <v>0</v>
      </c>
      <c r="Q14" s="10">
        <f>ROUND($Q$19+$Q$21+$Q$22+$Q$23+$Q$25+$Q$28+$Q$29+$Q$30+$Q$31+$Q$32+$Q$33+$Q$34+$Q$35+$Q$36+$Q$37+$Q$39+$Q$40+$Q$41+$Q$42+$Q$43+$Q$45+$Q$46+$Q$47+$Q$49+$Q$50+$Q$53+$Q$54+$Q$55+$Q$56+$Q$57+$Q$60+$Q$61+$Q$62+$Q$63+$Q$64+$Q$65+$Q$66+$Q$69+$Q$70+$Q$71+$Q$72+$Q$73+$Q$74+$Q$77+$Q$78+$Q$79+$Q$80+$Q$82+$Q$83+$Q$84+$Q$85+$Q$86+$Q$88+$Q$89+$Q$91+$Q$93+$Q$94+$Q$95+$Q$96+$Q$97+$Q$100+$Q$101+$Q$102+$Q$103+$Q$104+$Q$105+$Q$106+$Q$107+$Q$108+$Q$109+$Q$110+$Q$111+$Q$113+$Q$114+$Q$115+$Q$116+$Q$117+$Q$118+$Q$119+$Q$120,2)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$21+$O$22+$O$23+$O$25+$O$28+$O$29+$O$30+$O$31+$O$32+$O$33+$O$34+$O$35+$O$36+$O$37+$O$39+$O$40+$O$41+$O$42+$O$43+$O$45+$O$46+$O$47+$O$49+$O$50+$O$53+$O$54+$O$55+$O$56+$O$57+$O$60+$O$61+$O$62+$O$63+$O$64+$O$65+$O$66+$O$69+$O$70+$O$71+$O$72+$O$73+$O$74+$O$77+$O$78+$O$79+$O$80+$O$82+$O$83+$O$84+$O$85+$O$86+$O$88+$O$89+$O$91+$O$93+$O$94+$O$95+$O$96+$O$97+$O$100+$O$101+$O$102+$O$103+$O$104+$O$105+$O$106+$O$107+$O$108+$O$109+$O$110+$O$111+$O$113+$O$114+$O$115+$O$116+$O$117+$O$118+$O$119+$O$120,2)</f>
        <v>0</v>
      </c>
      <c r="P15" s="10">
        <f>ROUND($P$19+$P$21+$P$22+$P$23+$P$25+$P$28+$P$29+$P$30+$P$31+$P$32+$P$33+$P$34+$P$35+$P$36+$P$37+$P$39+$P$40+$P$41+$P$42+$P$43+$P$45+$P$46+$P$47+$P$49+$P$50+$P$53+$P$54+$P$55+$P$56+$P$57+$P$60+$P$61+$P$62+$P$63+$P$64+$P$65+$P$66+$P$69+$P$70+$P$71+$P$72+$P$73+$P$74+$P$77+$P$78+$P$79+$P$80+$P$82+$P$83+$P$84+$P$85+$P$86+$P$88+$P$89+$P$91+$P$93+$P$94+$P$95+$P$96+$P$97+$P$100+$P$101+$P$102+$P$103+$P$104+$P$105+$P$106+$P$107+$P$108+$P$109+$P$110+$P$111+$P$113+$P$114+$P$115+$P$116+$P$117+$P$118+$P$119+$P$120,2)</f>
        <v>0</v>
      </c>
      <c r="Q15" s="10">
        <f>ROUND($Q$19+$Q$21+$Q$22+$Q$23+$Q$25+$Q$28+$Q$29+$Q$30+$Q$31+$Q$32+$Q$33+$Q$34+$Q$35+$Q$36+$Q$37+$Q$39+$Q$40+$Q$41+$Q$42+$Q$43+$Q$45+$Q$46+$Q$47+$Q$49+$Q$50+$Q$53+$Q$54+$Q$55+$Q$56+$Q$57+$Q$60+$Q$61+$Q$62+$Q$63+$Q$64+$Q$65+$Q$66+$Q$69+$Q$70+$Q$71+$Q$72+$Q$73+$Q$74+$Q$77+$Q$78+$Q$79+$Q$80+$Q$82+$Q$83+$Q$84+$Q$85+$Q$86+$Q$88+$Q$89+$Q$91+$Q$93+$Q$94+$Q$95+$Q$96+$Q$97+$Q$100+$Q$101+$Q$102+$Q$103+$Q$104+$Q$105+$Q$106+$Q$107+$Q$108+$Q$109+$Q$110+$Q$111+$Q$113+$Q$114+$Q$115+$Q$116+$Q$117+$Q$118+$Q$119+$Q$120,2)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$21+$O$22+$O$23+$O$25+$O$28+$O$29+$O$30+$O$31+$O$32+$O$33+$O$34+$O$35+$O$36+$O$37+$O$39+$O$40+$O$41+$O$42+$O$43+$O$45+$O$46+$O$47+$O$49+$O$50+$O$53+$O$54+$O$55+$O$56+$O$57+$O$60+$O$61+$O$62+$O$63+$O$64+$O$65+$O$66+$O$69+$O$70+$O$71+$O$72+$O$73+$O$74+$O$77+$O$78+$O$79+$O$80+$O$82+$O$83+$O$84+$O$85+$O$86+$O$88+$O$89+$O$91+$O$93+$O$94+$O$95+$O$96+$O$97,2)</f>
        <v>0</v>
      </c>
      <c r="P16" s="10">
        <f>ROUND($P$19+$P$21+$P$22+$P$23+$P$25+$P$28+$P$29+$P$30+$P$31+$P$32+$P$33+$P$34+$P$35+$P$36+$P$37+$P$39+$P$40+$P$41+$P$42+$P$43+$P$45+$P$46+$P$47+$P$49+$P$50+$P$53+$P$54+$P$55+$P$56+$P$57+$P$60+$P$61+$P$62+$P$63+$P$64+$P$65+$P$66+$P$69+$P$70+$P$71+$P$72+$P$73+$P$74+$P$77+$P$78+$P$79+$P$80+$P$82+$P$83+$P$84+$P$85+$P$86+$P$88+$P$89+$P$91+$P$93+$P$94+$P$95+$P$96+$P$97,2)</f>
        <v>0</v>
      </c>
      <c r="Q16" s="10">
        <f>ROUND($Q$19+$Q$21+$Q$22+$Q$23+$Q$25+$Q$28+$Q$29+$Q$30+$Q$31+$Q$32+$Q$33+$Q$34+$Q$35+$Q$36+$Q$37+$Q$39+$Q$40+$Q$41+$Q$42+$Q$43+$Q$45+$Q$46+$Q$47+$Q$49+$Q$50+$Q$53+$Q$54+$Q$55+$Q$56+$Q$57+$Q$60+$Q$61+$Q$62+$Q$63+$Q$64+$Q$65+$Q$66+$Q$69+$Q$70+$Q$71+$Q$72+$Q$73+$Q$74+$Q$77+$Q$78+$Q$79+$Q$80+$Q$82+$Q$83+$Q$84+$Q$85+$Q$86+$Q$88+$Q$89+$Q$91+$Q$93+$Q$94+$Q$95+$Q$96+$Q$97,2)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ROUND($O$19+$O$21+$O$22+$O$23,2)</f>
        <v>0</v>
      </c>
      <c r="P17" s="10">
        <f>ROUND($P$19+$P$21+$P$22+$P$23,2)</f>
        <v>0</v>
      </c>
      <c r="Q17" s="10">
        <f>ROUND($Q$19+$Q$21+$Q$22+$Q$23,2)</f>
        <v>0</v>
      </c>
      <c r="R17" s="10"/>
      <c r="S17" s="10"/>
    </row>
    <row r="18" spans="1:19" s="11" customFormat="1" ht="42" customHeight="1" outlineLevel="6" x14ac:dyDescent="0.15">
      <c r="A18" s="12">
        <v>1</v>
      </c>
      <c r="B18" s="62" t="s">
        <v>49</v>
      </c>
      <c r="C18" s="13" t="s">
        <v>50</v>
      </c>
      <c r="D18" s="13"/>
      <c r="E18" s="13"/>
      <c r="F18" s="13"/>
      <c r="G18" s="13"/>
      <c r="H18" s="14">
        <v>60</v>
      </c>
      <c r="I18" s="14">
        <v>60</v>
      </c>
      <c r="J18" s="15"/>
      <c r="K18" s="15">
        <f>$K$19</f>
        <v>60</v>
      </c>
      <c r="L18" s="52"/>
      <c r="M18" s="52"/>
      <c r="N18" s="15">
        <f>ROUND($Q$18/$K$18,2)</f>
        <v>0</v>
      </c>
      <c r="O18" s="15">
        <f>ROUND($O$19,2)</f>
        <v>0</v>
      </c>
      <c r="P18" s="15">
        <f>ROUND($P$19,2)</f>
        <v>0</v>
      </c>
      <c r="Q18" s="15">
        <f>ROUND($Q$19,2)</f>
        <v>0</v>
      </c>
      <c r="R18" s="16" t="s">
        <v>51</v>
      </c>
      <c r="S18" s="70"/>
    </row>
    <row r="19" spans="1:19" s="17" customFormat="1" ht="11.1" customHeight="1" outlineLevel="7" x14ac:dyDescent="0.2">
      <c r="A19" s="18"/>
      <c r="B19" s="63" t="s">
        <v>22</v>
      </c>
      <c r="C19" s="19" t="s">
        <v>50</v>
      </c>
      <c r="D19" s="19"/>
      <c r="E19" s="19"/>
      <c r="F19" s="19"/>
      <c r="G19" s="19"/>
      <c r="H19" s="20">
        <v>60</v>
      </c>
      <c r="I19" s="20">
        <f>$H$19</f>
        <v>60</v>
      </c>
      <c r="J19" s="20">
        <v>1</v>
      </c>
      <c r="K19" s="21">
        <f>ROUND($I$19*$J$19,3)</f>
        <v>60</v>
      </c>
      <c r="L19" s="53"/>
      <c r="M19" s="54"/>
      <c r="N19" s="50">
        <f>ROUND($M$19+$L$19,2)</f>
        <v>0</v>
      </c>
      <c r="O19" s="21">
        <f>ROUND($I$19*$L$19,2)</f>
        <v>0</v>
      </c>
      <c r="P19" s="21">
        <f>ROUND($K$19*$M$19,2)</f>
        <v>0</v>
      </c>
      <c r="Q19" s="21">
        <f>ROUND($P$19+$O$19,2)</f>
        <v>0</v>
      </c>
      <c r="R19" s="21"/>
      <c r="S19" s="71"/>
    </row>
    <row r="20" spans="1:19" s="11" customFormat="1" ht="72.95" customHeight="1" outlineLevel="6" x14ac:dyDescent="0.15">
      <c r="A20" s="12">
        <v>2</v>
      </c>
      <c r="B20" s="62" t="s">
        <v>52</v>
      </c>
      <c r="C20" s="13" t="s">
        <v>50</v>
      </c>
      <c r="D20" s="13"/>
      <c r="E20" s="13"/>
      <c r="F20" s="13"/>
      <c r="G20" s="13"/>
      <c r="H20" s="14">
        <v>60</v>
      </c>
      <c r="I20" s="14">
        <v>60</v>
      </c>
      <c r="J20" s="15"/>
      <c r="K20" s="15">
        <f>$K$21</f>
        <v>60</v>
      </c>
      <c r="L20" s="52"/>
      <c r="M20" s="52"/>
      <c r="N20" s="15">
        <f>ROUND($Q$20/$K$20,2)</f>
        <v>0</v>
      </c>
      <c r="O20" s="15">
        <f>ROUND($O$21+$O$22+$O$23,2)</f>
        <v>0</v>
      </c>
      <c r="P20" s="15">
        <f>ROUND($P$21+$P$22+$P$23,2)</f>
        <v>0</v>
      </c>
      <c r="Q20" s="15">
        <f>ROUND($Q$21+$Q$22+$Q$23,2)</f>
        <v>0</v>
      </c>
      <c r="R20" s="16" t="s">
        <v>53</v>
      </c>
      <c r="S20" s="70"/>
    </row>
    <row r="21" spans="1:19" s="17" customFormat="1" ht="11.1" customHeight="1" outlineLevel="7" x14ac:dyDescent="0.2">
      <c r="A21" s="18"/>
      <c r="B21" s="63" t="s">
        <v>22</v>
      </c>
      <c r="C21" s="19" t="s">
        <v>50</v>
      </c>
      <c r="D21" s="19"/>
      <c r="E21" s="19"/>
      <c r="F21" s="19"/>
      <c r="G21" s="19"/>
      <c r="H21" s="20">
        <v>60</v>
      </c>
      <c r="I21" s="20">
        <f>$H$21</f>
        <v>60</v>
      </c>
      <c r="J21" s="20">
        <v>1</v>
      </c>
      <c r="K21" s="21">
        <f>ROUND($I$21*$J$21,3)</f>
        <v>60</v>
      </c>
      <c r="L21" s="53"/>
      <c r="M21" s="54"/>
      <c r="N21" s="50">
        <f>ROUND($M$21+$L$21,2)</f>
        <v>0</v>
      </c>
      <c r="O21" s="21">
        <f>ROUND($I$21*$L$21,2)</f>
        <v>0</v>
      </c>
      <c r="P21" s="21">
        <f>ROUND($K$21*$M$21,2)</f>
        <v>0</v>
      </c>
      <c r="Q21" s="21">
        <f>ROUND($P$21+$O$21,2)</f>
        <v>0</v>
      </c>
      <c r="R21" s="21"/>
      <c r="S21" s="71"/>
    </row>
    <row r="22" spans="1:19" s="1" customFormat="1" ht="11.1" customHeight="1" outlineLevel="7" x14ac:dyDescent="0.2">
      <c r="A22" s="22"/>
      <c r="B22" s="64" t="s">
        <v>54</v>
      </c>
      <c r="C22" s="23" t="s">
        <v>55</v>
      </c>
      <c r="D22" s="23"/>
      <c r="E22" s="23"/>
      <c r="F22" s="23"/>
      <c r="G22" s="23"/>
      <c r="H22" s="24">
        <v>1.4999999999999999E-2</v>
      </c>
      <c r="I22" s="24">
        <f>$H$22</f>
        <v>1.4999999999999999E-2</v>
      </c>
      <c r="J22" s="26">
        <v>1.03</v>
      </c>
      <c r="K22" s="25">
        <f>ROUND($I$22*$J$22,3)</f>
        <v>1.4999999999999999E-2</v>
      </c>
      <c r="L22" s="55"/>
      <c r="M22" s="55"/>
      <c r="N22" s="25">
        <f>ROUND($M$22+$L$22,2)</f>
        <v>0</v>
      </c>
      <c r="O22" s="25">
        <f>ROUND($I$22*$L$22,2)</f>
        <v>0</v>
      </c>
      <c r="P22" s="25">
        <f>ROUND($K$22*$M$22,2)</f>
        <v>0</v>
      </c>
      <c r="Q22" s="25">
        <f>ROUND($P$22+$O$22,2)</f>
        <v>0</v>
      </c>
      <c r="R22" s="27"/>
      <c r="S22" s="72"/>
    </row>
    <row r="23" spans="1:19" s="1" customFormat="1" ht="11.1" customHeight="1" outlineLevel="7" x14ac:dyDescent="0.2">
      <c r="A23" s="22"/>
      <c r="B23" s="64" t="s">
        <v>56</v>
      </c>
      <c r="C23" s="23" t="s">
        <v>57</v>
      </c>
      <c r="D23" s="23"/>
      <c r="E23" s="23"/>
      <c r="F23" s="23"/>
      <c r="G23" s="23"/>
      <c r="H23" s="24">
        <v>18</v>
      </c>
      <c r="I23" s="24">
        <f>$H$23</f>
        <v>18</v>
      </c>
      <c r="J23" s="28">
        <v>1</v>
      </c>
      <c r="K23" s="25">
        <f>ROUND($I$23*$J$23,3)</f>
        <v>18</v>
      </c>
      <c r="L23" s="55"/>
      <c r="M23" s="55"/>
      <c r="N23" s="25">
        <f>ROUND($M$23+$L$23,2)</f>
        <v>0</v>
      </c>
      <c r="O23" s="25">
        <f>ROUND($I$23*$L$23,2)</f>
        <v>0</v>
      </c>
      <c r="P23" s="25">
        <f>ROUND($K$23*$M$23,2)</f>
        <v>0</v>
      </c>
      <c r="Q23" s="25">
        <f>ROUND($P$23+$O$23,2)</f>
        <v>0</v>
      </c>
      <c r="R23" s="27"/>
      <c r="S23" s="72"/>
    </row>
    <row r="24" spans="1:19" s="1" customFormat="1" ht="12" customHeight="1" outlineLevel="5" x14ac:dyDescent="0.2">
      <c r="A24" s="7"/>
      <c r="B24" s="65" t="s">
        <v>58</v>
      </c>
      <c r="C24" s="9"/>
      <c r="D24" s="9"/>
      <c r="E24" s="9"/>
      <c r="F24" s="9"/>
      <c r="G24" s="9"/>
      <c r="H24" s="10"/>
      <c r="I24" s="10"/>
      <c r="J24" s="10"/>
      <c r="K24" s="10"/>
      <c r="L24" s="56"/>
      <c r="M24" s="56"/>
      <c r="N24" s="10"/>
      <c r="O24" s="10">
        <f>ROUND($O$25,2)</f>
        <v>0</v>
      </c>
      <c r="P24" s="10">
        <f>ROUND($P$25,2)</f>
        <v>0</v>
      </c>
      <c r="Q24" s="10">
        <f>ROUND($Q$25,2)</f>
        <v>0</v>
      </c>
      <c r="R24" s="10"/>
      <c r="S24" s="56"/>
    </row>
    <row r="25" spans="1:19" s="1" customFormat="1" ht="21.95" customHeight="1" outlineLevel="6" x14ac:dyDescent="0.2">
      <c r="A25" s="22"/>
      <c r="B25" s="64" t="s">
        <v>59</v>
      </c>
      <c r="C25" s="23" t="s">
        <v>50</v>
      </c>
      <c r="D25" s="23"/>
      <c r="E25" s="23"/>
      <c r="F25" s="23"/>
      <c r="G25" s="23"/>
      <c r="H25" s="24">
        <v>95</v>
      </c>
      <c r="I25" s="24">
        <f>$H$25</f>
        <v>95</v>
      </c>
      <c r="J25" s="28">
        <v>1</v>
      </c>
      <c r="K25" s="25">
        <f>ROUND($I$25*$J$25,3)</f>
        <v>95</v>
      </c>
      <c r="L25" s="57"/>
      <c r="M25" s="55"/>
      <c r="N25" s="26">
        <f>ROUND($M$25+$L$25,2)</f>
        <v>0</v>
      </c>
      <c r="O25" s="25">
        <f>ROUND($I$25*$L$25,2)</f>
        <v>0</v>
      </c>
      <c r="P25" s="25">
        <f>ROUND($K$25*$M$25,2)</f>
        <v>0</v>
      </c>
      <c r="Q25" s="25">
        <f>ROUND($P$25+$O$25,2)</f>
        <v>0</v>
      </c>
      <c r="R25" s="27" t="s">
        <v>60</v>
      </c>
      <c r="S25" s="72"/>
    </row>
    <row r="26" spans="1:19" s="1" customFormat="1" ht="12" customHeight="1" outlineLevel="5" x14ac:dyDescent="0.2">
      <c r="A26" s="7"/>
      <c r="B26" s="65" t="s">
        <v>61</v>
      </c>
      <c r="C26" s="9"/>
      <c r="D26" s="9"/>
      <c r="E26" s="9"/>
      <c r="F26" s="9"/>
      <c r="G26" s="9"/>
      <c r="H26" s="10"/>
      <c r="I26" s="10"/>
      <c r="J26" s="10"/>
      <c r="K26" s="10"/>
      <c r="L26" s="56"/>
      <c r="M26" s="56"/>
      <c r="N26" s="10"/>
      <c r="O26" s="10">
        <f>ROUND($O$28+$O$29+$O$30+$O$31+$O$32+$O$33+$O$34+$O$35+$O$36+$O$37+$O$39+$O$40+$O$41+$O$42+$O$43+$O$45+$O$46+$O$47+$O$49+$O$50+$O$53+$O$54+$O$55+$O$56+$O$57,2)</f>
        <v>0</v>
      </c>
      <c r="P26" s="10">
        <f>ROUND($P$28+$P$29+$P$30+$P$31+$P$32+$P$33+$P$34+$P$35+$P$36+$P$37+$P$39+$P$40+$P$41+$P$42+$P$43+$P$45+$P$46+$P$47+$P$49+$P$50+$P$53+$P$54+$P$55+$P$56+$P$57,2)</f>
        <v>0</v>
      </c>
      <c r="Q26" s="10">
        <f>ROUND($Q$28+$Q$29+$Q$30+$Q$31+$Q$32+$Q$33+$Q$34+$Q$35+$Q$36+$Q$37+$Q$39+$Q$40+$Q$41+$Q$42+$Q$43+$Q$45+$Q$46+$Q$47+$Q$49+$Q$50+$Q$53+$Q$54+$Q$55+$Q$56+$Q$57,2)</f>
        <v>0</v>
      </c>
      <c r="R26" s="10"/>
      <c r="S26" s="56"/>
    </row>
    <row r="27" spans="1:19" s="1" customFormat="1" ht="12" customHeight="1" outlineLevel="6" x14ac:dyDescent="0.2">
      <c r="A27" s="7"/>
      <c r="B27" s="65" t="s">
        <v>62</v>
      </c>
      <c r="C27" s="9"/>
      <c r="D27" s="9"/>
      <c r="E27" s="9"/>
      <c r="F27" s="9"/>
      <c r="G27" s="9"/>
      <c r="H27" s="10"/>
      <c r="I27" s="10"/>
      <c r="J27" s="10"/>
      <c r="K27" s="10"/>
      <c r="L27" s="56"/>
      <c r="M27" s="56"/>
      <c r="N27" s="10"/>
      <c r="O27" s="10">
        <f>ROUND($O$28+$O$29+$O$30+$O$31+$O$32+$O$33+$O$34+$O$35+$O$36+$O$37,2)</f>
        <v>0</v>
      </c>
      <c r="P27" s="10">
        <f>ROUND($P$28+$P$29+$P$30+$P$31+$P$32+$P$33+$P$34+$P$35+$P$36+$P$37,2)</f>
        <v>0</v>
      </c>
      <c r="Q27" s="10">
        <f>ROUND($Q$28+$Q$29+$Q$30+$Q$31+$Q$32+$Q$33+$Q$34+$Q$35+$Q$36+$Q$37,2)</f>
        <v>0</v>
      </c>
      <c r="R27" s="10"/>
      <c r="S27" s="56"/>
    </row>
    <row r="28" spans="1:19" s="1" customFormat="1" ht="21.95" customHeight="1" outlineLevel="7" x14ac:dyDescent="0.2">
      <c r="A28" s="22"/>
      <c r="B28" s="64" t="s">
        <v>63</v>
      </c>
      <c r="C28" s="23" t="s">
        <v>50</v>
      </c>
      <c r="D28" s="23"/>
      <c r="E28" s="23"/>
      <c r="F28" s="23"/>
      <c r="G28" s="23"/>
      <c r="H28" s="24">
        <v>5</v>
      </c>
      <c r="I28" s="24">
        <f>$H$28</f>
        <v>5</v>
      </c>
      <c r="J28" s="28">
        <v>1</v>
      </c>
      <c r="K28" s="25">
        <f>ROUND($I$28*$J$28,3)</f>
        <v>5</v>
      </c>
      <c r="L28" s="57"/>
      <c r="M28" s="55"/>
      <c r="N28" s="26">
        <f>ROUND($M$28+$L$28,2)</f>
        <v>0</v>
      </c>
      <c r="O28" s="25">
        <f>ROUND($I$28*$L$28,2)</f>
        <v>0</v>
      </c>
      <c r="P28" s="25">
        <f>ROUND($K$28*$M$28,2)</f>
        <v>0</v>
      </c>
      <c r="Q28" s="25">
        <f>ROUND($P$28+$O$28,2)</f>
        <v>0</v>
      </c>
      <c r="R28" s="27" t="s">
        <v>60</v>
      </c>
      <c r="S28" s="72"/>
    </row>
    <row r="29" spans="1:19" s="1" customFormat="1" ht="21.95" customHeight="1" outlineLevel="7" x14ac:dyDescent="0.2">
      <c r="A29" s="22"/>
      <c r="B29" s="64" t="s">
        <v>64</v>
      </c>
      <c r="C29" s="23" t="s">
        <v>50</v>
      </c>
      <c r="D29" s="23"/>
      <c r="E29" s="23"/>
      <c r="F29" s="23"/>
      <c r="G29" s="23"/>
      <c r="H29" s="24">
        <v>5</v>
      </c>
      <c r="I29" s="24">
        <f>$H$29</f>
        <v>5</v>
      </c>
      <c r="J29" s="28">
        <v>1</v>
      </c>
      <c r="K29" s="25">
        <f>ROUND($I$29*$J$29,3)</f>
        <v>5</v>
      </c>
      <c r="L29" s="57"/>
      <c r="M29" s="55"/>
      <c r="N29" s="26">
        <f>ROUND($M$29+$L$29,2)</f>
        <v>0</v>
      </c>
      <c r="O29" s="25">
        <f>ROUND($I$29*$L$29,2)</f>
        <v>0</v>
      </c>
      <c r="P29" s="25">
        <f>ROUND($K$29*$M$29,2)</f>
        <v>0</v>
      </c>
      <c r="Q29" s="25">
        <f>ROUND($P$29+$O$29,2)</f>
        <v>0</v>
      </c>
      <c r="R29" s="27" t="s">
        <v>65</v>
      </c>
      <c r="S29" s="72"/>
    </row>
    <row r="30" spans="1:19" s="1" customFormat="1" ht="21.95" customHeight="1" outlineLevel="7" x14ac:dyDescent="0.2">
      <c r="A30" s="22"/>
      <c r="B30" s="64" t="s">
        <v>66</v>
      </c>
      <c r="C30" s="23" t="s">
        <v>50</v>
      </c>
      <c r="D30" s="23"/>
      <c r="E30" s="23"/>
      <c r="F30" s="23"/>
      <c r="G30" s="23"/>
      <c r="H30" s="24">
        <v>106</v>
      </c>
      <c r="I30" s="24">
        <f>$H$30</f>
        <v>106</v>
      </c>
      <c r="J30" s="28">
        <v>1</v>
      </c>
      <c r="K30" s="25">
        <f>ROUND($I$30*$J$30,3)</f>
        <v>106</v>
      </c>
      <c r="L30" s="57"/>
      <c r="M30" s="55"/>
      <c r="N30" s="26">
        <f>ROUND($M$30+$L$30,2)</f>
        <v>0</v>
      </c>
      <c r="O30" s="25">
        <f>ROUND($I$30*$L$30,2)</f>
        <v>0</v>
      </c>
      <c r="P30" s="25">
        <f>ROUND($K$30*$M$30,2)</f>
        <v>0</v>
      </c>
      <c r="Q30" s="25">
        <f>ROUND($P$30+$O$30,2)</f>
        <v>0</v>
      </c>
      <c r="R30" s="27" t="s">
        <v>60</v>
      </c>
      <c r="S30" s="72"/>
    </row>
    <row r="31" spans="1:19" s="1" customFormat="1" ht="21.95" customHeight="1" outlineLevel="7" x14ac:dyDescent="0.2">
      <c r="A31" s="22"/>
      <c r="B31" s="64" t="s">
        <v>67</v>
      </c>
      <c r="C31" s="23" t="s">
        <v>50</v>
      </c>
      <c r="D31" s="23" t="s">
        <v>68</v>
      </c>
      <c r="E31" s="23"/>
      <c r="F31" s="23"/>
      <c r="G31" s="23"/>
      <c r="H31" s="24">
        <v>5</v>
      </c>
      <c r="I31" s="24">
        <f>$H$31</f>
        <v>5</v>
      </c>
      <c r="J31" s="28">
        <v>1</v>
      </c>
      <c r="K31" s="25">
        <f>ROUND($I$31*$J$31,3)</f>
        <v>5</v>
      </c>
      <c r="L31" s="57"/>
      <c r="M31" s="55"/>
      <c r="N31" s="26">
        <f>ROUND($M$31+$L$31,2)</f>
        <v>0</v>
      </c>
      <c r="O31" s="25">
        <f>ROUND($I$31*$L$31,2)</f>
        <v>0</v>
      </c>
      <c r="P31" s="25">
        <f>ROUND($K$31*$M$31,2)</f>
        <v>0</v>
      </c>
      <c r="Q31" s="25">
        <f>ROUND($P$31+$O$31,2)</f>
        <v>0</v>
      </c>
      <c r="R31" s="27" t="s">
        <v>60</v>
      </c>
      <c r="S31" s="72"/>
    </row>
    <row r="32" spans="1:19" s="1" customFormat="1" ht="21.95" customHeight="1" outlineLevel="7" x14ac:dyDescent="0.2">
      <c r="A32" s="22"/>
      <c r="B32" s="64" t="s">
        <v>69</v>
      </c>
      <c r="C32" s="23" t="s">
        <v>50</v>
      </c>
      <c r="D32" s="23" t="s">
        <v>68</v>
      </c>
      <c r="E32" s="23"/>
      <c r="F32" s="23"/>
      <c r="G32" s="23"/>
      <c r="H32" s="24">
        <v>5</v>
      </c>
      <c r="I32" s="24">
        <f>$H$32</f>
        <v>5</v>
      </c>
      <c r="J32" s="28">
        <v>1</v>
      </c>
      <c r="K32" s="25">
        <f>ROUND($I$32*$J$32,3)</f>
        <v>5</v>
      </c>
      <c r="L32" s="57"/>
      <c r="M32" s="55"/>
      <c r="N32" s="26">
        <f>ROUND($M$32+$L$32,2)</f>
        <v>0</v>
      </c>
      <c r="O32" s="25">
        <f>ROUND($I$32*$L$32,2)</f>
        <v>0</v>
      </c>
      <c r="P32" s="25">
        <f>ROUND($K$32*$M$32,2)</f>
        <v>0</v>
      </c>
      <c r="Q32" s="25">
        <f>ROUND($P$32+$O$32,2)</f>
        <v>0</v>
      </c>
      <c r="R32" s="27" t="s">
        <v>60</v>
      </c>
      <c r="S32" s="72"/>
    </row>
    <row r="33" spans="1:19" s="1" customFormat="1" ht="21.95" customHeight="1" outlineLevel="7" x14ac:dyDescent="0.2">
      <c r="A33" s="22"/>
      <c r="B33" s="64" t="s">
        <v>70</v>
      </c>
      <c r="C33" s="23" t="s">
        <v>50</v>
      </c>
      <c r="D33" s="23" t="s">
        <v>68</v>
      </c>
      <c r="E33" s="23"/>
      <c r="F33" s="23"/>
      <c r="G33" s="23"/>
      <c r="H33" s="24">
        <v>196</v>
      </c>
      <c r="I33" s="24">
        <f>$H$33</f>
        <v>196</v>
      </c>
      <c r="J33" s="28">
        <v>1</v>
      </c>
      <c r="K33" s="25">
        <f>ROUND($I$33*$J$33,3)</f>
        <v>196</v>
      </c>
      <c r="L33" s="57"/>
      <c r="M33" s="55"/>
      <c r="N33" s="26">
        <f>ROUND($M$33+$L$33,2)</f>
        <v>0</v>
      </c>
      <c r="O33" s="25">
        <f>ROUND($I$33*$L$33,2)</f>
        <v>0</v>
      </c>
      <c r="P33" s="25">
        <f>ROUND($K$33*$M$33,2)</f>
        <v>0</v>
      </c>
      <c r="Q33" s="25">
        <f>ROUND($P$33+$O$33,2)</f>
        <v>0</v>
      </c>
      <c r="R33" s="27" t="s">
        <v>71</v>
      </c>
      <c r="S33" s="72"/>
    </row>
    <row r="34" spans="1:19" s="1" customFormat="1" ht="21.95" customHeight="1" outlineLevel="7" x14ac:dyDescent="0.2">
      <c r="A34" s="22"/>
      <c r="B34" s="64" t="s">
        <v>72</v>
      </c>
      <c r="C34" s="23" t="s">
        <v>50</v>
      </c>
      <c r="D34" s="23" t="s">
        <v>68</v>
      </c>
      <c r="E34" s="23"/>
      <c r="F34" s="23"/>
      <c r="G34" s="23"/>
      <c r="H34" s="24">
        <v>19</v>
      </c>
      <c r="I34" s="24">
        <f>$H$34</f>
        <v>19</v>
      </c>
      <c r="J34" s="28">
        <v>1</v>
      </c>
      <c r="K34" s="25">
        <f>ROUND($I$34*$J$34,3)</f>
        <v>19</v>
      </c>
      <c r="L34" s="57"/>
      <c r="M34" s="55"/>
      <c r="N34" s="26">
        <f>ROUND($M$34+$L$34,2)</f>
        <v>0</v>
      </c>
      <c r="O34" s="25">
        <f>ROUND($I$34*$L$34,2)</f>
        <v>0</v>
      </c>
      <c r="P34" s="25">
        <f>ROUND($K$34*$M$34,2)</f>
        <v>0</v>
      </c>
      <c r="Q34" s="25">
        <f>ROUND($P$34+$O$34,2)</f>
        <v>0</v>
      </c>
      <c r="R34" s="27" t="s">
        <v>73</v>
      </c>
      <c r="S34" s="72"/>
    </row>
    <row r="35" spans="1:19" s="1" customFormat="1" ht="21.95" customHeight="1" outlineLevel="7" x14ac:dyDescent="0.2">
      <c r="A35" s="22"/>
      <c r="B35" s="64" t="s">
        <v>74</v>
      </c>
      <c r="C35" s="23" t="s">
        <v>50</v>
      </c>
      <c r="D35" s="23"/>
      <c r="E35" s="23"/>
      <c r="F35" s="23"/>
      <c r="G35" s="23"/>
      <c r="H35" s="24">
        <v>22</v>
      </c>
      <c r="I35" s="24">
        <f>$H$35</f>
        <v>22</v>
      </c>
      <c r="J35" s="28">
        <v>1</v>
      </c>
      <c r="K35" s="25">
        <f>ROUND($I$35*$J$35,3)</f>
        <v>22</v>
      </c>
      <c r="L35" s="57"/>
      <c r="M35" s="55"/>
      <c r="N35" s="26">
        <f>ROUND($M$35+$L$35,2)</f>
        <v>0</v>
      </c>
      <c r="O35" s="25">
        <f>ROUND($I$35*$L$35,2)</f>
        <v>0</v>
      </c>
      <c r="P35" s="25">
        <f>ROUND($K$35*$M$35,2)</f>
        <v>0</v>
      </c>
      <c r="Q35" s="25">
        <f>ROUND($P$35+$O$35,2)</f>
        <v>0</v>
      </c>
      <c r="R35" s="27" t="s">
        <v>75</v>
      </c>
      <c r="S35" s="72"/>
    </row>
    <row r="36" spans="1:19" s="1" customFormat="1" ht="21.95" customHeight="1" outlineLevel="7" x14ac:dyDescent="0.2">
      <c r="A36" s="22"/>
      <c r="B36" s="64" t="s">
        <v>76</v>
      </c>
      <c r="C36" s="23" t="s">
        <v>50</v>
      </c>
      <c r="D36" s="23"/>
      <c r="E36" s="23"/>
      <c r="F36" s="23"/>
      <c r="G36" s="23"/>
      <c r="H36" s="24">
        <v>22</v>
      </c>
      <c r="I36" s="24">
        <f>$H$36</f>
        <v>22</v>
      </c>
      <c r="J36" s="28">
        <v>1</v>
      </c>
      <c r="K36" s="25">
        <f>ROUND($I$36*$J$36,3)</f>
        <v>22</v>
      </c>
      <c r="L36" s="57"/>
      <c r="M36" s="55"/>
      <c r="N36" s="26">
        <f>ROUND($M$36+$L$36,2)</f>
        <v>0</v>
      </c>
      <c r="O36" s="25">
        <f>ROUND($I$36*$L$36,2)</f>
        <v>0</v>
      </c>
      <c r="P36" s="25">
        <f>ROUND($K$36*$M$36,2)</f>
        <v>0</v>
      </c>
      <c r="Q36" s="25">
        <f>ROUND($P$36+$O$36,2)</f>
        <v>0</v>
      </c>
      <c r="R36" s="27" t="s">
        <v>77</v>
      </c>
      <c r="S36" s="72"/>
    </row>
    <row r="37" spans="1:19" s="1" customFormat="1" ht="21.95" customHeight="1" outlineLevel="7" x14ac:dyDescent="0.2">
      <c r="A37" s="22"/>
      <c r="B37" s="64" t="s">
        <v>78</v>
      </c>
      <c r="C37" s="23" t="s">
        <v>50</v>
      </c>
      <c r="D37" s="23" t="s">
        <v>68</v>
      </c>
      <c r="E37" s="23"/>
      <c r="F37" s="23"/>
      <c r="G37" s="23"/>
      <c r="H37" s="24">
        <v>101</v>
      </c>
      <c r="I37" s="24">
        <f>$H$37</f>
        <v>101</v>
      </c>
      <c r="J37" s="28">
        <v>1</v>
      </c>
      <c r="K37" s="25">
        <f>ROUND($I$37*$J$37,3)</f>
        <v>101</v>
      </c>
      <c r="L37" s="58"/>
      <c r="M37" s="55"/>
      <c r="N37" s="51">
        <f>ROUND($M$37+$L$37,2)</f>
        <v>0</v>
      </c>
      <c r="O37" s="25">
        <f>ROUND($I$37*$L$37,2)</f>
        <v>0</v>
      </c>
      <c r="P37" s="25">
        <f>ROUND($K$37*$M$37,2)</f>
        <v>0</v>
      </c>
      <c r="Q37" s="25">
        <f>ROUND($P$37+$O$37,2)</f>
        <v>0</v>
      </c>
      <c r="R37" s="27" t="s">
        <v>60</v>
      </c>
      <c r="S37" s="72"/>
    </row>
    <row r="38" spans="1:19" s="1" customFormat="1" ht="12" customHeight="1" outlineLevel="6" x14ac:dyDescent="0.2">
      <c r="A38" s="7"/>
      <c r="B38" s="65" t="s">
        <v>79</v>
      </c>
      <c r="C38" s="9"/>
      <c r="D38" s="9"/>
      <c r="E38" s="9"/>
      <c r="F38" s="9"/>
      <c r="G38" s="9"/>
      <c r="H38" s="10"/>
      <c r="I38" s="10"/>
      <c r="J38" s="10"/>
      <c r="K38" s="10"/>
      <c r="L38" s="56"/>
      <c r="M38" s="56"/>
      <c r="N38" s="10"/>
      <c r="O38" s="10">
        <f>ROUND($O$39+$O$40+$O$41+$O$42+$O$43,2)</f>
        <v>0</v>
      </c>
      <c r="P38" s="10">
        <f>ROUND($P$39+$P$40+$P$41+$P$42+$P$43,2)</f>
        <v>0</v>
      </c>
      <c r="Q38" s="10">
        <f>ROUND($Q$39+$Q$40+$Q$41+$Q$42+$Q$43,2)</f>
        <v>0</v>
      </c>
      <c r="R38" s="10"/>
      <c r="S38" s="56"/>
    </row>
    <row r="39" spans="1:19" s="1" customFormat="1" ht="44.1" customHeight="1" outlineLevel="7" x14ac:dyDescent="0.2">
      <c r="A39" s="22"/>
      <c r="B39" s="64" t="s">
        <v>80</v>
      </c>
      <c r="C39" s="23" t="s">
        <v>50</v>
      </c>
      <c r="D39" s="23" t="s">
        <v>81</v>
      </c>
      <c r="E39" s="23"/>
      <c r="F39" s="23"/>
      <c r="G39" s="23"/>
      <c r="H39" s="24">
        <v>3</v>
      </c>
      <c r="I39" s="24">
        <f>$H$39</f>
        <v>3</v>
      </c>
      <c r="J39" s="28">
        <v>1</v>
      </c>
      <c r="K39" s="25">
        <f>ROUND($I$39*$J$39,3)</f>
        <v>3</v>
      </c>
      <c r="L39" s="58"/>
      <c r="M39" s="55"/>
      <c r="N39" s="51">
        <f>ROUND($M$39+$L$39,2)</f>
        <v>0</v>
      </c>
      <c r="O39" s="25">
        <f>ROUND($I$39*$L$39,2)</f>
        <v>0</v>
      </c>
      <c r="P39" s="25">
        <f>ROUND($K$39*$M$39,2)</f>
        <v>0</v>
      </c>
      <c r="Q39" s="25">
        <f>ROUND($P$39+$O$39,2)</f>
        <v>0</v>
      </c>
      <c r="R39" s="27" t="s">
        <v>82</v>
      </c>
      <c r="S39" s="72"/>
    </row>
    <row r="40" spans="1:19" s="1" customFormat="1" ht="44.1" customHeight="1" outlineLevel="7" x14ac:dyDescent="0.2">
      <c r="A40" s="22"/>
      <c r="B40" s="64" t="s">
        <v>83</v>
      </c>
      <c r="C40" s="23" t="s">
        <v>50</v>
      </c>
      <c r="D40" s="23" t="s">
        <v>81</v>
      </c>
      <c r="E40" s="23"/>
      <c r="F40" s="23"/>
      <c r="G40" s="23"/>
      <c r="H40" s="24">
        <v>1</v>
      </c>
      <c r="I40" s="24">
        <f>$H$40</f>
        <v>1</v>
      </c>
      <c r="J40" s="28">
        <v>1</v>
      </c>
      <c r="K40" s="25">
        <f>ROUND($I$40*$J$40,3)</f>
        <v>1</v>
      </c>
      <c r="L40" s="58"/>
      <c r="M40" s="55"/>
      <c r="N40" s="51">
        <f>ROUND($M$40+$L$40,2)</f>
        <v>0</v>
      </c>
      <c r="O40" s="25">
        <f>ROUND($I$40*$L$40,2)</f>
        <v>0</v>
      </c>
      <c r="P40" s="25">
        <f>ROUND($K$40*$M$40,2)</f>
        <v>0</v>
      </c>
      <c r="Q40" s="25">
        <f>ROUND($P$40+$O$40,2)</f>
        <v>0</v>
      </c>
      <c r="R40" s="27" t="s">
        <v>82</v>
      </c>
      <c r="S40" s="72"/>
    </row>
    <row r="41" spans="1:19" s="1" customFormat="1" ht="44.1" customHeight="1" outlineLevel="7" x14ac:dyDescent="0.2">
      <c r="A41" s="22"/>
      <c r="B41" s="64" t="s">
        <v>84</v>
      </c>
      <c r="C41" s="23" t="s">
        <v>50</v>
      </c>
      <c r="D41" s="23" t="s">
        <v>81</v>
      </c>
      <c r="E41" s="23"/>
      <c r="F41" s="23"/>
      <c r="G41" s="23"/>
      <c r="H41" s="24">
        <v>5</v>
      </c>
      <c r="I41" s="24">
        <f>$H$41</f>
        <v>5</v>
      </c>
      <c r="J41" s="28">
        <v>1</v>
      </c>
      <c r="K41" s="25">
        <f>ROUND($I$41*$J$41,3)</f>
        <v>5</v>
      </c>
      <c r="L41" s="58"/>
      <c r="M41" s="55"/>
      <c r="N41" s="51">
        <f>ROUND($M$41+$L$41,2)</f>
        <v>0</v>
      </c>
      <c r="O41" s="25">
        <f>ROUND($I$41*$L$41,2)</f>
        <v>0</v>
      </c>
      <c r="P41" s="25">
        <f>ROUND($K$41*$M$41,2)</f>
        <v>0</v>
      </c>
      <c r="Q41" s="25">
        <f>ROUND($P$41+$O$41,2)</f>
        <v>0</v>
      </c>
      <c r="R41" s="27" t="s">
        <v>82</v>
      </c>
      <c r="S41" s="72"/>
    </row>
    <row r="42" spans="1:19" s="1" customFormat="1" ht="44.1" customHeight="1" outlineLevel="7" x14ac:dyDescent="0.2">
      <c r="A42" s="22"/>
      <c r="B42" s="64" t="s">
        <v>85</v>
      </c>
      <c r="C42" s="23" t="s">
        <v>50</v>
      </c>
      <c r="D42" s="23" t="s">
        <v>81</v>
      </c>
      <c r="E42" s="23"/>
      <c r="F42" s="23"/>
      <c r="G42" s="23"/>
      <c r="H42" s="24">
        <v>10</v>
      </c>
      <c r="I42" s="24">
        <f>$H$42</f>
        <v>10</v>
      </c>
      <c r="J42" s="28">
        <v>1</v>
      </c>
      <c r="K42" s="25">
        <f>ROUND($I$42*$J$42,3)</f>
        <v>10</v>
      </c>
      <c r="L42" s="58"/>
      <c r="M42" s="55"/>
      <c r="N42" s="51">
        <f>ROUND($M$42+$L$42,2)</f>
        <v>0</v>
      </c>
      <c r="O42" s="25">
        <f>ROUND($I$42*$L$42,2)</f>
        <v>0</v>
      </c>
      <c r="P42" s="25">
        <f>ROUND($K$42*$M$42,2)</f>
        <v>0</v>
      </c>
      <c r="Q42" s="25">
        <f>ROUND($P$42+$O$42,2)</f>
        <v>0</v>
      </c>
      <c r="R42" s="27" t="s">
        <v>82</v>
      </c>
      <c r="S42" s="72"/>
    </row>
    <row r="43" spans="1:19" s="1" customFormat="1" ht="44.1" customHeight="1" outlineLevel="7" x14ac:dyDescent="0.2">
      <c r="A43" s="22"/>
      <c r="B43" s="64" t="s">
        <v>86</v>
      </c>
      <c r="C43" s="23" t="s">
        <v>50</v>
      </c>
      <c r="D43" s="23" t="s">
        <v>81</v>
      </c>
      <c r="E43" s="23"/>
      <c r="F43" s="23"/>
      <c r="G43" s="23"/>
      <c r="H43" s="24">
        <v>3</v>
      </c>
      <c r="I43" s="24">
        <f>$H$43</f>
        <v>3</v>
      </c>
      <c r="J43" s="28">
        <v>1</v>
      </c>
      <c r="K43" s="25">
        <f>ROUND($I$43*$J$43,3)</f>
        <v>3</v>
      </c>
      <c r="L43" s="58"/>
      <c r="M43" s="55"/>
      <c r="N43" s="51">
        <f>ROUND($M$43+$L$43,2)</f>
        <v>0</v>
      </c>
      <c r="O43" s="25">
        <f>ROUND($I$43*$L$43,2)</f>
        <v>0</v>
      </c>
      <c r="P43" s="25">
        <f>ROUND($K$43*$M$43,2)</f>
        <v>0</v>
      </c>
      <c r="Q43" s="25">
        <f>ROUND($P$43+$O$43,2)</f>
        <v>0</v>
      </c>
      <c r="R43" s="27" t="s">
        <v>82</v>
      </c>
      <c r="S43" s="72"/>
    </row>
    <row r="44" spans="1:19" s="1" customFormat="1" ht="12" customHeight="1" outlineLevel="6" x14ac:dyDescent="0.2">
      <c r="A44" s="7"/>
      <c r="B44" s="65" t="s">
        <v>87</v>
      </c>
      <c r="C44" s="9"/>
      <c r="D44" s="9"/>
      <c r="E44" s="9"/>
      <c r="F44" s="9"/>
      <c r="G44" s="9"/>
      <c r="H44" s="10"/>
      <c r="I44" s="10"/>
      <c r="J44" s="10"/>
      <c r="K44" s="10"/>
      <c r="L44" s="56"/>
      <c r="M44" s="56"/>
      <c r="N44" s="10"/>
      <c r="O44" s="10">
        <f>ROUND($O$45+$O$46+$O$47,2)</f>
        <v>0</v>
      </c>
      <c r="P44" s="10">
        <f>ROUND($P$45+$P$46+$P$47,2)</f>
        <v>0</v>
      </c>
      <c r="Q44" s="10">
        <f>ROUND($Q$45+$Q$46+$Q$47,2)</f>
        <v>0</v>
      </c>
      <c r="R44" s="10"/>
      <c r="S44" s="56"/>
    </row>
    <row r="45" spans="1:19" s="1" customFormat="1" ht="111" customHeight="1" outlineLevel="7" x14ac:dyDescent="0.2">
      <c r="A45" s="22"/>
      <c r="B45" s="64" t="s">
        <v>88</v>
      </c>
      <c r="C45" s="23" t="s">
        <v>57</v>
      </c>
      <c r="D45" s="23"/>
      <c r="E45" s="23"/>
      <c r="F45" s="23"/>
      <c r="G45" s="23"/>
      <c r="H45" s="24">
        <v>70</v>
      </c>
      <c r="I45" s="24">
        <f>$H$45</f>
        <v>70</v>
      </c>
      <c r="J45" s="28">
        <v>1</v>
      </c>
      <c r="K45" s="25">
        <f>ROUND($I$45*$J$45,3)</f>
        <v>70</v>
      </c>
      <c r="L45" s="57"/>
      <c r="M45" s="55"/>
      <c r="N45" s="26">
        <f>ROUND($M$45+$L$45,2)</f>
        <v>0</v>
      </c>
      <c r="O45" s="25">
        <f>ROUND($I$45*$L$45,2)</f>
        <v>0</v>
      </c>
      <c r="P45" s="25">
        <f>ROUND($K$45*$M$45,2)</f>
        <v>0</v>
      </c>
      <c r="Q45" s="25">
        <f>ROUND($P$45+$O$45,2)</f>
        <v>0</v>
      </c>
      <c r="R45" s="27" t="s">
        <v>89</v>
      </c>
      <c r="S45" s="72"/>
    </row>
    <row r="46" spans="1:19" s="1" customFormat="1" ht="111" customHeight="1" outlineLevel="7" x14ac:dyDescent="0.2">
      <c r="A46" s="22"/>
      <c r="B46" s="64" t="s">
        <v>90</v>
      </c>
      <c r="C46" s="23" t="s">
        <v>57</v>
      </c>
      <c r="D46" s="23"/>
      <c r="E46" s="23"/>
      <c r="F46" s="23"/>
      <c r="G46" s="23"/>
      <c r="H46" s="24">
        <v>38</v>
      </c>
      <c r="I46" s="24">
        <f>$H$46</f>
        <v>38</v>
      </c>
      <c r="J46" s="28">
        <v>1</v>
      </c>
      <c r="K46" s="25">
        <f>ROUND($I$46*$J$46,3)</f>
        <v>38</v>
      </c>
      <c r="L46" s="57"/>
      <c r="M46" s="55"/>
      <c r="N46" s="26">
        <f>ROUND($M$46+$L$46,2)</f>
        <v>0</v>
      </c>
      <c r="O46" s="25">
        <f>ROUND($I$46*$L$46,2)</f>
        <v>0</v>
      </c>
      <c r="P46" s="25">
        <f>ROUND($K$46*$M$46,2)</f>
        <v>0</v>
      </c>
      <c r="Q46" s="25">
        <f>ROUND($P$46+$O$46,2)</f>
        <v>0</v>
      </c>
      <c r="R46" s="27" t="s">
        <v>89</v>
      </c>
      <c r="S46" s="72"/>
    </row>
    <row r="47" spans="1:19" s="1" customFormat="1" ht="111" customHeight="1" outlineLevel="7" x14ac:dyDescent="0.2">
      <c r="A47" s="22"/>
      <c r="B47" s="64" t="s">
        <v>91</v>
      </c>
      <c r="C47" s="23" t="s">
        <v>57</v>
      </c>
      <c r="D47" s="23" t="s">
        <v>68</v>
      </c>
      <c r="E47" s="23"/>
      <c r="F47" s="23"/>
      <c r="G47" s="23"/>
      <c r="H47" s="24">
        <v>13</v>
      </c>
      <c r="I47" s="24">
        <f>$H$47</f>
        <v>13</v>
      </c>
      <c r="J47" s="28">
        <v>1</v>
      </c>
      <c r="K47" s="25">
        <f>ROUND($I$47*$J$47,3)</f>
        <v>13</v>
      </c>
      <c r="L47" s="57"/>
      <c r="M47" s="55"/>
      <c r="N47" s="26">
        <f>ROUND($M$47+$L$47,2)</f>
        <v>0</v>
      </c>
      <c r="O47" s="25">
        <f>ROUND($I$47*$L$47,2)</f>
        <v>0</v>
      </c>
      <c r="P47" s="25">
        <f>ROUND($K$47*$M$47,2)</f>
        <v>0</v>
      </c>
      <c r="Q47" s="25">
        <f>ROUND($P$47+$O$47,2)</f>
        <v>0</v>
      </c>
      <c r="R47" s="27" t="s">
        <v>89</v>
      </c>
      <c r="S47" s="72"/>
    </row>
    <row r="48" spans="1:19" s="1" customFormat="1" ht="12" customHeight="1" outlineLevel="6" x14ac:dyDescent="0.2">
      <c r="A48" s="7"/>
      <c r="B48" s="65" t="s">
        <v>92</v>
      </c>
      <c r="C48" s="9"/>
      <c r="D48" s="9"/>
      <c r="E48" s="9"/>
      <c r="F48" s="9"/>
      <c r="G48" s="9"/>
      <c r="H48" s="10"/>
      <c r="I48" s="10"/>
      <c r="J48" s="10"/>
      <c r="K48" s="10"/>
      <c r="L48" s="56"/>
      <c r="M48" s="56"/>
      <c r="N48" s="10"/>
      <c r="O48" s="10">
        <f>ROUND($O$49+$O$50,2)</f>
        <v>0</v>
      </c>
      <c r="P48" s="10">
        <f>ROUND($P$49+$P$50,2)</f>
        <v>0</v>
      </c>
      <c r="Q48" s="10">
        <f>ROUND($Q$49+$Q$50,2)</f>
        <v>0</v>
      </c>
      <c r="R48" s="10"/>
      <c r="S48" s="56"/>
    </row>
    <row r="49" spans="1:19" s="1" customFormat="1" ht="111" customHeight="1" outlineLevel="7" x14ac:dyDescent="0.2">
      <c r="A49" s="22"/>
      <c r="B49" s="64" t="s">
        <v>93</v>
      </c>
      <c r="C49" s="23" t="s">
        <v>57</v>
      </c>
      <c r="D49" s="23" t="s">
        <v>68</v>
      </c>
      <c r="E49" s="23"/>
      <c r="F49" s="23"/>
      <c r="G49" s="23"/>
      <c r="H49" s="24">
        <v>94</v>
      </c>
      <c r="I49" s="24">
        <f>$H$49</f>
        <v>94</v>
      </c>
      <c r="J49" s="28">
        <v>1</v>
      </c>
      <c r="K49" s="25">
        <f>ROUND($I$49*$J$49,3)</f>
        <v>94</v>
      </c>
      <c r="L49" s="57"/>
      <c r="M49" s="55"/>
      <c r="N49" s="26">
        <f>ROUND($M$49+$L$49,2)</f>
        <v>0</v>
      </c>
      <c r="O49" s="25">
        <f>ROUND($I$49*$L$49,2)</f>
        <v>0</v>
      </c>
      <c r="P49" s="25">
        <f>ROUND($K$49*$M$49,2)</f>
        <v>0</v>
      </c>
      <c r="Q49" s="25">
        <f>ROUND($P$49+$O$49,2)</f>
        <v>0</v>
      </c>
      <c r="R49" s="27" t="s">
        <v>89</v>
      </c>
      <c r="S49" s="72"/>
    </row>
    <row r="50" spans="1:19" s="1" customFormat="1" ht="111" customHeight="1" outlineLevel="7" x14ac:dyDescent="0.2">
      <c r="A50" s="22"/>
      <c r="B50" s="64" t="s">
        <v>94</v>
      </c>
      <c r="C50" s="23" t="s">
        <v>57</v>
      </c>
      <c r="D50" s="23" t="s">
        <v>68</v>
      </c>
      <c r="E50" s="23"/>
      <c r="F50" s="23"/>
      <c r="G50" s="23"/>
      <c r="H50" s="29">
        <v>1300</v>
      </c>
      <c r="I50" s="29">
        <f>$H$50</f>
        <v>1300</v>
      </c>
      <c r="J50" s="28">
        <v>1</v>
      </c>
      <c r="K50" s="25">
        <f>ROUND($I$50*$J$50,3)</f>
        <v>1300</v>
      </c>
      <c r="L50" s="57"/>
      <c r="M50" s="55"/>
      <c r="N50" s="26">
        <f>ROUND($M$50+$L$50,2)</f>
        <v>0</v>
      </c>
      <c r="O50" s="25">
        <f>ROUND($I$50*$L$50,2)</f>
        <v>0</v>
      </c>
      <c r="P50" s="25">
        <f>ROUND($K$50*$M$50,2)</f>
        <v>0</v>
      </c>
      <c r="Q50" s="25">
        <f>ROUND($P$50+$O$50,2)</f>
        <v>0</v>
      </c>
      <c r="R50" s="27" t="s">
        <v>89</v>
      </c>
      <c r="S50" s="72"/>
    </row>
    <row r="51" spans="1:19" s="1" customFormat="1" ht="12" customHeight="1" outlineLevel="6" x14ac:dyDescent="0.2">
      <c r="A51" s="7"/>
      <c r="B51" s="65" t="s">
        <v>95</v>
      </c>
      <c r="C51" s="9"/>
      <c r="D51" s="9"/>
      <c r="E51" s="9"/>
      <c r="F51" s="9"/>
      <c r="G51" s="9"/>
      <c r="H51" s="10"/>
      <c r="I51" s="10"/>
      <c r="J51" s="10"/>
      <c r="K51" s="10"/>
      <c r="L51" s="56"/>
      <c r="M51" s="56"/>
      <c r="N51" s="10"/>
      <c r="O51" s="10">
        <f>ROUND($O$53+$O$54+$O$55+$O$56+$O$57,2)</f>
        <v>0</v>
      </c>
      <c r="P51" s="10">
        <f>ROUND($P$53+$P$54+$P$55+$P$56+$P$57,2)</f>
        <v>0</v>
      </c>
      <c r="Q51" s="10">
        <f>ROUND($Q$53+$Q$54+$Q$55+$Q$56+$Q$57,2)</f>
        <v>0</v>
      </c>
      <c r="R51" s="10"/>
      <c r="S51" s="56"/>
    </row>
    <row r="52" spans="1:19" s="1" customFormat="1" ht="12" customHeight="1" outlineLevel="7" x14ac:dyDescent="0.2">
      <c r="A52" s="7"/>
      <c r="B52" s="65" t="s">
        <v>96</v>
      </c>
      <c r="C52" s="9"/>
      <c r="D52" s="9"/>
      <c r="E52" s="9"/>
      <c r="F52" s="9"/>
      <c r="G52" s="9"/>
      <c r="H52" s="10"/>
      <c r="I52" s="10"/>
      <c r="J52" s="10"/>
      <c r="K52" s="10"/>
      <c r="L52" s="56"/>
      <c r="M52" s="56"/>
      <c r="N52" s="10"/>
      <c r="O52" s="10">
        <f>ROUND($O$53+$O$54+$O$55+$O$56+$O$57,2)</f>
        <v>0</v>
      </c>
      <c r="P52" s="10">
        <f>ROUND($P$53+$P$54+$P$55+$P$56+$P$57,2)</f>
        <v>0</v>
      </c>
      <c r="Q52" s="10">
        <f>ROUND($Q$53+$Q$54+$Q$55+$Q$56+$Q$57,2)</f>
        <v>0</v>
      </c>
      <c r="R52" s="10"/>
      <c r="S52" s="56"/>
    </row>
    <row r="53" spans="1:19" s="1" customFormat="1" ht="111" customHeight="1" outlineLevel="7" x14ac:dyDescent="0.2">
      <c r="A53" s="22"/>
      <c r="B53" s="64" t="s">
        <v>97</v>
      </c>
      <c r="C53" s="23" t="s">
        <v>57</v>
      </c>
      <c r="D53" s="23" t="s">
        <v>98</v>
      </c>
      <c r="E53" s="23"/>
      <c r="F53" s="23"/>
      <c r="G53" s="23"/>
      <c r="H53" s="24">
        <v>38</v>
      </c>
      <c r="I53" s="24">
        <f>$H$53</f>
        <v>38</v>
      </c>
      <c r="J53" s="28">
        <v>1</v>
      </c>
      <c r="K53" s="25">
        <f>ROUND($I$53*$J$53,3)</f>
        <v>38</v>
      </c>
      <c r="L53" s="57"/>
      <c r="M53" s="55"/>
      <c r="N53" s="26">
        <f>ROUND($M$53+$L$53,2)</f>
        <v>0</v>
      </c>
      <c r="O53" s="25">
        <f>ROUND($I$53*$L$53,2)</f>
        <v>0</v>
      </c>
      <c r="P53" s="25">
        <f>ROUND($K$53*$M$53,2)</f>
        <v>0</v>
      </c>
      <c r="Q53" s="25">
        <f>ROUND($P$53+$O$53,2)</f>
        <v>0</v>
      </c>
      <c r="R53" s="27" t="s">
        <v>99</v>
      </c>
      <c r="S53" s="72"/>
    </row>
    <row r="54" spans="1:19" s="1" customFormat="1" ht="111" customHeight="1" outlineLevel="7" x14ac:dyDescent="0.2">
      <c r="A54" s="22"/>
      <c r="B54" s="64" t="s">
        <v>100</v>
      </c>
      <c r="C54" s="23" t="s">
        <v>57</v>
      </c>
      <c r="D54" s="23" t="s">
        <v>98</v>
      </c>
      <c r="E54" s="23"/>
      <c r="F54" s="23"/>
      <c r="G54" s="23"/>
      <c r="H54" s="24">
        <v>13</v>
      </c>
      <c r="I54" s="24">
        <f>$H$54</f>
        <v>13</v>
      </c>
      <c r="J54" s="28">
        <v>1</v>
      </c>
      <c r="K54" s="25">
        <f>ROUND($I$54*$J$54,3)</f>
        <v>13</v>
      </c>
      <c r="L54" s="57"/>
      <c r="M54" s="55"/>
      <c r="N54" s="26">
        <f>ROUND($M$54+$L$54,2)</f>
        <v>0</v>
      </c>
      <c r="O54" s="25">
        <f>ROUND($I$54*$L$54,2)</f>
        <v>0</v>
      </c>
      <c r="P54" s="25">
        <f>ROUND($K$54*$M$54,2)</f>
        <v>0</v>
      </c>
      <c r="Q54" s="25">
        <f>ROUND($P$54+$O$54,2)</f>
        <v>0</v>
      </c>
      <c r="R54" s="27" t="s">
        <v>99</v>
      </c>
      <c r="S54" s="72"/>
    </row>
    <row r="55" spans="1:19" s="1" customFormat="1" ht="111" customHeight="1" outlineLevel="7" x14ac:dyDescent="0.2">
      <c r="A55" s="22"/>
      <c r="B55" s="64" t="s">
        <v>101</v>
      </c>
      <c r="C55" s="23" t="s">
        <v>57</v>
      </c>
      <c r="D55" s="23" t="s">
        <v>98</v>
      </c>
      <c r="E55" s="23"/>
      <c r="F55" s="23"/>
      <c r="G55" s="23"/>
      <c r="H55" s="24">
        <v>70</v>
      </c>
      <c r="I55" s="24">
        <f>$H$55</f>
        <v>70</v>
      </c>
      <c r="J55" s="28">
        <v>1</v>
      </c>
      <c r="K55" s="25">
        <f>ROUND($I$55*$J$55,3)</f>
        <v>70</v>
      </c>
      <c r="L55" s="57"/>
      <c r="M55" s="55"/>
      <c r="N55" s="26">
        <f>ROUND($M$55+$L$55,2)</f>
        <v>0</v>
      </c>
      <c r="O55" s="25">
        <f>ROUND($I$55*$L$55,2)</f>
        <v>0</v>
      </c>
      <c r="P55" s="25">
        <f>ROUND($K$55*$M$55,2)</f>
        <v>0</v>
      </c>
      <c r="Q55" s="25">
        <f>ROUND($P$55+$O$55,2)</f>
        <v>0</v>
      </c>
      <c r="R55" s="27" t="s">
        <v>99</v>
      </c>
      <c r="S55" s="72"/>
    </row>
    <row r="56" spans="1:19" s="1" customFormat="1" ht="111" customHeight="1" outlineLevel="7" x14ac:dyDescent="0.2">
      <c r="A56" s="22"/>
      <c r="B56" s="64" t="s">
        <v>102</v>
      </c>
      <c r="C56" s="23" t="s">
        <v>57</v>
      </c>
      <c r="D56" s="23" t="s">
        <v>68</v>
      </c>
      <c r="E56" s="23"/>
      <c r="F56" s="23"/>
      <c r="G56" s="23"/>
      <c r="H56" s="29">
        <v>1300</v>
      </c>
      <c r="I56" s="29">
        <f>$H$56</f>
        <v>1300</v>
      </c>
      <c r="J56" s="28">
        <v>1</v>
      </c>
      <c r="K56" s="25">
        <f>ROUND($I$56*$J$56,3)</f>
        <v>1300</v>
      </c>
      <c r="L56" s="57"/>
      <c r="M56" s="55"/>
      <c r="N56" s="26">
        <f>ROUND($M$56+$L$56,2)</f>
        <v>0</v>
      </c>
      <c r="O56" s="25">
        <f>ROUND($I$56*$L$56,2)</f>
        <v>0</v>
      </c>
      <c r="P56" s="25">
        <f>ROUND($K$56*$M$56,2)</f>
        <v>0</v>
      </c>
      <c r="Q56" s="25">
        <f>ROUND($P$56+$O$56,2)</f>
        <v>0</v>
      </c>
      <c r="R56" s="27" t="s">
        <v>99</v>
      </c>
      <c r="S56" s="72"/>
    </row>
    <row r="57" spans="1:19" s="1" customFormat="1" ht="111" customHeight="1" outlineLevel="7" x14ac:dyDescent="0.2">
      <c r="A57" s="22"/>
      <c r="B57" s="64" t="s">
        <v>103</v>
      </c>
      <c r="C57" s="23" t="s">
        <v>57</v>
      </c>
      <c r="D57" s="23" t="s">
        <v>68</v>
      </c>
      <c r="E57" s="23"/>
      <c r="F57" s="23"/>
      <c r="G57" s="23"/>
      <c r="H57" s="24">
        <v>94</v>
      </c>
      <c r="I57" s="24">
        <f>$H$57</f>
        <v>94</v>
      </c>
      <c r="J57" s="28">
        <v>1</v>
      </c>
      <c r="K57" s="25">
        <f>ROUND($I$57*$J$57,3)</f>
        <v>94</v>
      </c>
      <c r="L57" s="57"/>
      <c r="M57" s="55"/>
      <c r="N57" s="26">
        <f>ROUND($M$57+$L$57,2)</f>
        <v>0</v>
      </c>
      <c r="O57" s="25">
        <f>ROUND($I$57*$L$57,2)</f>
        <v>0</v>
      </c>
      <c r="P57" s="25">
        <f>ROUND($K$57*$M$57,2)</f>
        <v>0</v>
      </c>
      <c r="Q57" s="25">
        <f>ROUND($P$57+$O$57,2)</f>
        <v>0</v>
      </c>
      <c r="R57" s="27" t="s">
        <v>99</v>
      </c>
      <c r="S57" s="72"/>
    </row>
    <row r="58" spans="1:19" s="1" customFormat="1" ht="12" customHeight="1" outlineLevel="5" x14ac:dyDescent="0.2">
      <c r="A58" s="7"/>
      <c r="B58" s="65" t="s">
        <v>104</v>
      </c>
      <c r="C58" s="9"/>
      <c r="D58" s="9"/>
      <c r="E58" s="9"/>
      <c r="F58" s="9"/>
      <c r="G58" s="9"/>
      <c r="H58" s="10"/>
      <c r="I58" s="10"/>
      <c r="J58" s="10"/>
      <c r="K58" s="10"/>
      <c r="L58" s="56"/>
      <c r="M58" s="56"/>
      <c r="N58" s="10"/>
      <c r="O58" s="10">
        <f>ROUND($O$60+$O$61+$O$62+$O$63+$O$64+$O$65+$O$66+$O$69+$O$70+$O$71+$O$72+$O$73+$O$74+$O$77+$O$78+$O$79+$O$80+$O$82+$O$83+$O$84+$O$85+$O$86+$O$88+$O$89+$O$91+$O$93+$O$94+$O$95+$O$96+$O$97,2)</f>
        <v>0</v>
      </c>
      <c r="P58" s="10">
        <f>ROUND($P$60+$P$61+$P$62+$P$63+$P$64+$P$65+$P$66+$P$69+$P$70+$P$71+$P$72+$P$73+$P$74+$P$77+$P$78+$P$79+$P$80+$P$82+$P$83+$P$84+$P$85+$P$86+$P$88+$P$89+$P$91+$P$93+$P$94+$P$95+$P$96+$P$97,2)</f>
        <v>0</v>
      </c>
      <c r="Q58" s="10">
        <f>ROUND($Q$60+$Q$61+$Q$62+$Q$63+$Q$64+$Q$65+$Q$66+$Q$69+$Q$70+$Q$71+$Q$72+$Q$73+$Q$74+$Q$77+$Q$78+$Q$79+$Q$80+$Q$82+$Q$83+$Q$84+$Q$85+$Q$86+$Q$88+$Q$89+$Q$91+$Q$93+$Q$94+$Q$95+$Q$96+$Q$97,2)</f>
        <v>0</v>
      </c>
      <c r="R58" s="10"/>
      <c r="S58" s="56"/>
    </row>
    <row r="59" spans="1:19" s="1" customFormat="1" ht="12" customHeight="1" outlineLevel="6" x14ac:dyDescent="0.2">
      <c r="A59" s="7"/>
      <c r="B59" s="65" t="s">
        <v>105</v>
      </c>
      <c r="C59" s="9"/>
      <c r="D59" s="9"/>
      <c r="E59" s="9"/>
      <c r="F59" s="9"/>
      <c r="G59" s="9"/>
      <c r="H59" s="10"/>
      <c r="I59" s="10"/>
      <c r="J59" s="10"/>
      <c r="K59" s="10"/>
      <c r="L59" s="56"/>
      <c r="M59" s="56"/>
      <c r="N59" s="10"/>
      <c r="O59" s="10">
        <f>ROUND($O$60+$O$61+$O$62+$O$63+$O$64+$O$65+$O$66,2)</f>
        <v>0</v>
      </c>
      <c r="P59" s="10">
        <f>ROUND($P$60+$P$61+$P$62+$P$63+$P$64+$P$65+$P$66,2)</f>
        <v>0</v>
      </c>
      <c r="Q59" s="10">
        <f>ROUND($Q$60+$Q$61+$Q$62+$Q$63+$Q$64+$Q$65+$Q$66,2)</f>
        <v>0</v>
      </c>
      <c r="R59" s="10"/>
      <c r="S59" s="56"/>
    </row>
    <row r="60" spans="1:19" s="1" customFormat="1" ht="44.1" customHeight="1" outlineLevel="7" x14ac:dyDescent="0.2">
      <c r="A60" s="22"/>
      <c r="B60" s="64" t="s">
        <v>80</v>
      </c>
      <c r="C60" s="23" t="s">
        <v>50</v>
      </c>
      <c r="D60" s="23" t="s">
        <v>81</v>
      </c>
      <c r="E60" s="23"/>
      <c r="F60" s="23"/>
      <c r="G60" s="23"/>
      <c r="H60" s="24">
        <v>3</v>
      </c>
      <c r="I60" s="24">
        <f>$H$60</f>
        <v>3</v>
      </c>
      <c r="J60" s="28">
        <v>1</v>
      </c>
      <c r="K60" s="25">
        <f>ROUND($I$60*$J$60,3)</f>
        <v>3</v>
      </c>
      <c r="L60" s="58"/>
      <c r="M60" s="55"/>
      <c r="N60" s="51">
        <f>ROUND($M$60+$L$60,2)</f>
        <v>0</v>
      </c>
      <c r="O60" s="25">
        <f>ROUND($I$60*$L$60,2)</f>
        <v>0</v>
      </c>
      <c r="P60" s="25">
        <f>ROUND($K$60*$M$60,2)</f>
        <v>0</v>
      </c>
      <c r="Q60" s="25">
        <f>ROUND($P$60+$O$60,2)</f>
        <v>0</v>
      </c>
      <c r="R60" s="27" t="s">
        <v>106</v>
      </c>
      <c r="S60" s="72"/>
    </row>
    <row r="61" spans="1:19" s="1" customFormat="1" ht="44.1" customHeight="1" outlineLevel="7" x14ac:dyDescent="0.2">
      <c r="A61" s="22"/>
      <c r="B61" s="64" t="s">
        <v>83</v>
      </c>
      <c r="C61" s="23" t="s">
        <v>50</v>
      </c>
      <c r="D61" s="23" t="s">
        <v>81</v>
      </c>
      <c r="E61" s="23"/>
      <c r="F61" s="23"/>
      <c r="G61" s="23"/>
      <c r="H61" s="24">
        <v>1</v>
      </c>
      <c r="I61" s="24">
        <f>$H$61</f>
        <v>1</v>
      </c>
      <c r="J61" s="28">
        <v>1</v>
      </c>
      <c r="K61" s="25">
        <f>ROUND($I$61*$J$61,3)</f>
        <v>1</v>
      </c>
      <c r="L61" s="58"/>
      <c r="M61" s="55"/>
      <c r="N61" s="51">
        <f>ROUND($M$61+$L$61,2)</f>
        <v>0</v>
      </c>
      <c r="O61" s="25">
        <f>ROUND($I$61*$L$61,2)</f>
        <v>0</v>
      </c>
      <c r="P61" s="25">
        <f>ROUND($K$61*$M$61,2)</f>
        <v>0</v>
      </c>
      <c r="Q61" s="25">
        <f>ROUND($P$61+$O$61,2)</f>
        <v>0</v>
      </c>
      <c r="R61" s="27" t="s">
        <v>106</v>
      </c>
      <c r="S61" s="72"/>
    </row>
    <row r="62" spans="1:19" s="1" customFormat="1" ht="44.1" customHeight="1" outlineLevel="7" x14ac:dyDescent="0.2">
      <c r="A62" s="22"/>
      <c r="B62" s="64" t="s">
        <v>84</v>
      </c>
      <c r="C62" s="23" t="s">
        <v>50</v>
      </c>
      <c r="D62" s="23" t="s">
        <v>81</v>
      </c>
      <c r="E62" s="23"/>
      <c r="F62" s="23"/>
      <c r="G62" s="23"/>
      <c r="H62" s="24">
        <v>5</v>
      </c>
      <c r="I62" s="24">
        <f>$H$62</f>
        <v>5</v>
      </c>
      <c r="J62" s="28">
        <v>1</v>
      </c>
      <c r="K62" s="25">
        <f>ROUND($I$62*$J$62,3)</f>
        <v>5</v>
      </c>
      <c r="L62" s="58"/>
      <c r="M62" s="55"/>
      <c r="N62" s="51">
        <f>ROUND($M$62+$L$62,2)</f>
        <v>0</v>
      </c>
      <c r="O62" s="25">
        <f>ROUND($I$62*$L$62,2)</f>
        <v>0</v>
      </c>
      <c r="P62" s="25">
        <f>ROUND($K$62*$M$62,2)</f>
        <v>0</v>
      </c>
      <c r="Q62" s="25">
        <f>ROUND($P$62+$O$62,2)</f>
        <v>0</v>
      </c>
      <c r="R62" s="27" t="s">
        <v>106</v>
      </c>
      <c r="S62" s="72"/>
    </row>
    <row r="63" spans="1:19" s="1" customFormat="1" ht="44.1" customHeight="1" outlineLevel="7" x14ac:dyDescent="0.2">
      <c r="A63" s="22"/>
      <c r="B63" s="64" t="s">
        <v>85</v>
      </c>
      <c r="C63" s="23" t="s">
        <v>50</v>
      </c>
      <c r="D63" s="23" t="s">
        <v>81</v>
      </c>
      <c r="E63" s="23"/>
      <c r="F63" s="23"/>
      <c r="G63" s="23"/>
      <c r="H63" s="24">
        <v>10</v>
      </c>
      <c r="I63" s="24">
        <f>$H$63</f>
        <v>10</v>
      </c>
      <c r="J63" s="28">
        <v>1</v>
      </c>
      <c r="K63" s="25">
        <f>ROUND($I$63*$J$63,3)</f>
        <v>10</v>
      </c>
      <c r="L63" s="58"/>
      <c r="M63" s="55"/>
      <c r="N63" s="51">
        <f>ROUND($M$63+$L$63,2)</f>
        <v>0</v>
      </c>
      <c r="O63" s="25">
        <f>ROUND($I$63*$L$63,2)</f>
        <v>0</v>
      </c>
      <c r="P63" s="25">
        <f>ROUND($K$63*$M$63,2)</f>
        <v>0</v>
      </c>
      <c r="Q63" s="25">
        <f>ROUND($P$63+$O$63,2)</f>
        <v>0</v>
      </c>
      <c r="R63" s="27" t="s">
        <v>106</v>
      </c>
      <c r="S63" s="72"/>
    </row>
    <row r="64" spans="1:19" s="1" customFormat="1" ht="44.1" customHeight="1" outlineLevel="7" x14ac:dyDescent="0.2">
      <c r="A64" s="22"/>
      <c r="B64" s="64" t="s">
        <v>86</v>
      </c>
      <c r="C64" s="23" t="s">
        <v>50</v>
      </c>
      <c r="D64" s="23" t="s">
        <v>81</v>
      </c>
      <c r="E64" s="23"/>
      <c r="F64" s="23"/>
      <c r="G64" s="23"/>
      <c r="H64" s="24">
        <v>3</v>
      </c>
      <c r="I64" s="24">
        <f>$H$64</f>
        <v>3</v>
      </c>
      <c r="J64" s="28">
        <v>1</v>
      </c>
      <c r="K64" s="25">
        <f>ROUND($I$64*$J$64,3)</f>
        <v>3</v>
      </c>
      <c r="L64" s="58"/>
      <c r="M64" s="55"/>
      <c r="N64" s="51">
        <f>ROUND($M$64+$L$64,2)</f>
        <v>0</v>
      </c>
      <c r="O64" s="25">
        <f>ROUND($I$64*$L$64,2)</f>
        <v>0</v>
      </c>
      <c r="P64" s="25">
        <f>ROUND($K$64*$M$64,2)</f>
        <v>0</v>
      </c>
      <c r="Q64" s="25">
        <f>ROUND($P$64+$O$64,2)</f>
        <v>0</v>
      </c>
      <c r="R64" s="27" t="s">
        <v>106</v>
      </c>
      <c r="S64" s="72"/>
    </row>
    <row r="65" spans="1:19" s="1" customFormat="1" ht="56.1" customHeight="1" outlineLevel="7" x14ac:dyDescent="0.2">
      <c r="A65" s="22"/>
      <c r="B65" s="64" t="s">
        <v>78</v>
      </c>
      <c r="C65" s="23" t="s">
        <v>50</v>
      </c>
      <c r="D65" s="23" t="s">
        <v>68</v>
      </c>
      <c r="E65" s="23"/>
      <c r="F65" s="23"/>
      <c r="G65" s="23"/>
      <c r="H65" s="24">
        <v>101</v>
      </c>
      <c r="I65" s="24">
        <f>$H$65</f>
        <v>101</v>
      </c>
      <c r="J65" s="28">
        <v>1</v>
      </c>
      <c r="K65" s="25">
        <f>ROUND($I$65*$J$65,3)</f>
        <v>101</v>
      </c>
      <c r="L65" s="58"/>
      <c r="M65" s="55"/>
      <c r="N65" s="51">
        <f>ROUND($M$65+$L$65,2)</f>
        <v>0</v>
      </c>
      <c r="O65" s="25">
        <f>ROUND($I$65*$L$65,2)</f>
        <v>0</v>
      </c>
      <c r="P65" s="25">
        <f>ROUND($K$65*$M$65,2)</f>
        <v>0</v>
      </c>
      <c r="Q65" s="25">
        <f>ROUND($P$65+$O$65,2)</f>
        <v>0</v>
      </c>
      <c r="R65" s="27" t="s">
        <v>107</v>
      </c>
      <c r="S65" s="72"/>
    </row>
    <row r="66" spans="1:19" s="1" customFormat="1" ht="21.95" customHeight="1" outlineLevel="7" x14ac:dyDescent="0.2">
      <c r="A66" s="22"/>
      <c r="B66" s="64" t="s">
        <v>74</v>
      </c>
      <c r="C66" s="23" t="s">
        <v>50</v>
      </c>
      <c r="D66" s="23"/>
      <c r="E66" s="23"/>
      <c r="F66" s="23"/>
      <c r="G66" s="23"/>
      <c r="H66" s="24">
        <v>27</v>
      </c>
      <c r="I66" s="24">
        <f>$H$66</f>
        <v>27</v>
      </c>
      <c r="J66" s="28">
        <v>1</v>
      </c>
      <c r="K66" s="25">
        <f>ROUND($I$66*$J$66,3)</f>
        <v>27</v>
      </c>
      <c r="L66" s="57"/>
      <c r="M66" s="55"/>
      <c r="N66" s="26">
        <f>ROUND($M$66+$L$66,2)</f>
        <v>0</v>
      </c>
      <c r="O66" s="25">
        <f>ROUND($I$66*$L$66,2)</f>
        <v>0</v>
      </c>
      <c r="P66" s="25">
        <f>ROUND($K$66*$M$66,2)</f>
        <v>0</v>
      </c>
      <c r="Q66" s="25">
        <f>ROUND($P$66+$O$66,2)</f>
        <v>0</v>
      </c>
      <c r="R66" s="27" t="s">
        <v>75</v>
      </c>
      <c r="S66" s="72"/>
    </row>
    <row r="67" spans="1:19" s="1" customFormat="1" ht="12" customHeight="1" outlineLevel="6" x14ac:dyDescent="0.2">
      <c r="A67" s="7"/>
      <c r="B67" s="65" t="s">
        <v>108</v>
      </c>
      <c r="C67" s="9"/>
      <c r="D67" s="9"/>
      <c r="E67" s="9"/>
      <c r="F67" s="9"/>
      <c r="G67" s="9"/>
      <c r="H67" s="10"/>
      <c r="I67" s="10"/>
      <c r="J67" s="10"/>
      <c r="K67" s="10"/>
      <c r="L67" s="56"/>
      <c r="M67" s="56"/>
      <c r="N67" s="10"/>
      <c r="O67" s="10">
        <f>ROUND($O$69+$O$70+$O$71+$O$72+$O$73+$O$74,2)</f>
        <v>0</v>
      </c>
      <c r="P67" s="10">
        <f>ROUND($P$69+$P$70+$P$71+$P$72+$P$73+$P$74,2)</f>
        <v>0</v>
      </c>
      <c r="Q67" s="10">
        <f>ROUND($Q$69+$Q$70+$Q$71+$Q$72+$Q$73+$Q$74,2)</f>
        <v>0</v>
      </c>
      <c r="R67" s="10"/>
      <c r="S67" s="56"/>
    </row>
    <row r="68" spans="1:19" s="1" customFormat="1" ht="12" customHeight="1" outlineLevel="7" x14ac:dyDescent="0.2">
      <c r="A68" s="7"/>
      <c r="B68" s="65" t="s">
        <v>96</v>
      </c>
      <c r="C68" s="9"/>
      <c r="D68" s="9"/>
      <c r="E68" s="9"/>
      <c r="F68" s="9"/>
      <c r="G68" s="9"/>
      <c r="H68" s="10"/>
      <c r="I68" s="10"/>
      <c r="J68" s="10"/>
      <c r="K68" s="10"/>
      <c r="L68" s="56"/>
      <c r="M68" s="56"/>
      <c r="N68" s="10"/>
      <c r="O68" s="10">
        <f>ROUND($O$69+$O$70+$O$71+$O$72+$O$73+$O$74,2)</f>
        <v>0</v>
      </c>
      <c r="P68" s="10">
        <f>ROUND($P$69+$P$70+$P$71+$P$72+$P$73+$P$74,2)</f>
        <v>0</v>
      </c>
      <c r="Q68" s="10">
        <f>ROUND($Q$69+$Q$70+$Q$71+$Q$72+$Q$73+$Q$74,2)</f>
        <v>0</v>
      </c>
      <c r="R68" s="10"/>
      <c r="S68" s="56"/>
    </row>
    <row r="69" spans="1:19" s="1" customFormat="1" ht="111" customHeight="1" outlineLevel="7" x14ac:dyDescent="0.2">
      <c r="A69" s="22"/>
      <c r="B69" s="64" t="s">
        <v>109</v>
      </c>
      <c r="C69" s="23" t="s">
        <v>57</v>
      </c>
      <c r="D69" s="23" t="s">
        <v>98</v>
      </c>
      <c r="E69" s="23"/>
      <c r="F69" s="23"/>
      <c r="G69" s="23"/>
      <c r="H69" s="24">
        <v>38</v>
      </c>
      <c r="I69" s="24">
        <f>$H$69</f>
        <v>38</v>
      </c>
      <c r="J69" s="28">
        <v>1</v>
      </c>
      <c r="K69" s="25">
        <f>ROUND($I$69*$J$69,3)</f>
        <v>38</v>
      </c>
      <c r="L69" s="57"/>
      <c r="M69" s="55"/>
      <c r="N69" s="26">
        <f>ROUND($M$69+$L$69,2)</f>
        <v>0</v>
      </c>
      <c r="O69" s="25">
        <f>ROUND($I$69*$L$69,2)</f>
        <v>0</v>
      </c>
      <c r="P69" s="25">
        <f>ROUND($K$69*$M$69,2)</f>
        <v>0</v>
      </c>
      <c r="Q69" s="25">
        <f>ROUND($P$69+$O$69,2)</f>
        <v>0</v>
      </c>
      <c r="R69" s="27" t="s">
        <v>99</v>
      </c>
      <c r="S69" s="72"/>
    </row>
    <row r="70" spans="1:19" s="1" customFormat="1" ht="111" customHeight="1" outlineLevel="7" x14ac:dyDescent="0.2">
      <c r="A70" s="22"/>
      <c r="B70" s="64" t="s">
        <v>110</v>
      </c>
      <c r="C70" s="23" t="s">
        <v>57</v>
      </c>
      <c r="D70" s="23" t="s">
        <v>98</v>
      </c>
      <c r="E70" s="23"/>
      <c r="F70" s="23"/>
      <c r="G70" s="23"/>
      <c r="H70" s="24">
        <v>13</v>
      </c>
      <c r="I70" s="24">
        <f>$H$70</f>
        <v>13</v>
      </c>
      <c r="J70" s="28">
        <v>1</v>
      </c>
      <c r="K70" s="25">
        <f>ROUND($I$70*$J$70,3)</f>
        <v>13</v>
      </c>
      <c r="L70" s="57"/>
      <c r="M70" s="55"/>
      <c r="N70" s="26">
        <f>ROUND($M$70+$L$70,2)</f>
        <v>0</v>
      </c>
      <c r="O70" s="25">
        <f>ROUND($I$70*$L$70,2)</f>
        <v>0</v>
      </c>
      <c r="P70" s="25">
        <f>ROUND($K$70*$M$70,2)</f>
        <v>0</v>
      </c>
      <c r="Q70" s="25">
        <f>ROUND($P$70+$O$70,2)</f>
        <v>0</v>
      </c>
      <c r="R70" s="27" t="s">
        <v>99</v>
      </c>
      <c r="S70" s="72"/>
    </row>
    <row r="71" spans="1:19" s="1" customFormat="1" ht="111" customHeight="1" outlineLevel="7" x14ac:dyDescent="0.2">
      <c r="A71" s="22"/>
      <c r="B71" s="64" t="s">
        <v>102</v>
      </c>
      <c r="C71" s="23" t="s">
        <v>57</v>
      </c>
      <c r="D71" s="23" t="s">
        <v>68</v>
      </c>
      <c r="E71" s="23"/>
      <c r="F71" s="23"/>
      <c r="G71" s="23"/>
      <c r="H71" s="29">
        <v>1300</v>
      </c>
      <c r="I71" s="29">
        <f>$H$71</f>
        <v>1300</v>
      </c>
      <c r="J71" s="28">
        <v>1</v>
      </c>
      <c r="K71" s="25">
        <f>ROUND($I$71*$J$71,3)</f>
        <v>1300</v>
      </c>
      <c r="L71" s="57"/>
      <c r="M71" s="55"/>
      <c r="N71" s="26">
        <f>ROUND($M$71+$L$71,2)</f>
        <v>0</v>
      </c>
      <c r="O71" s="25">
        <f>ROUND($I$71*$L$71,2)</f>
        <v>0</v>
      </c>
      <c r="P71" s="25">
        <f>ROUND($K$71*$M$71,2)</f>
        <v>0</v>
      </c>
      <c r="Q71" s="25">
        <f>ROUND($P$71+$O$71,2)</f>
        <v>0</v>
      </c>
      <c r="R71" s="27" t="s">
        <v>99</v>
      </c>
      <c r="S71" s="72"/>
    </row>
    <row r="72" spans="1:19" s="1" customFormat="1" ht="111" customHeight="1" outlineLevel="7" x14ac:dyDescent="0.2">
      <c r="A72" s="22"/>
      <c r="B72" s="64" t="s">
        <v>103</v>
      </c>
      <c r="C72" s="23" t="s">
        <v>57</v>
      </c>
      <c r="D72" s="23" t="s">
        <v>68</v>
      </c>
      <c r="E72" s="23"/>
      <c r="F72" s="23"/>
      <c r="G72" s="23"/>
      <c r="H72" s="24">
        <v>94</v>
      </c>
      <c r="I72" s="24">
        <f>$H$72</f>
        <v>94</v>
      </c>
      <c r="J72" s="28">
        <v>1</v>
      </c>
      <c r="K72" s="25">
        <f>ROUND($I$72*$J$72,3)</f>
        <v>94</v>
      </c>
      <c r="L72" s="57"/>
      <c r="M72" s="55"/>
      <c r="N72" s="26">
        <f>ROUND($M$72+$L$72,2)</f>
        <v>0</v>
      </c>
      <c r="O72" s="25">
        <f>ROUND($I$72*$L$72,2)</f>
        <v>0</v>
      </c>
      <c r="P72" s="25">
        <f>ROUND($K$72*$M$72,2)</f>
        <v>0</v>
      </c>
      <c r="Q72" s="25">
        <f>ROUND($P$72+$O$72,2)</f>
        <v>0</v>
      </c>
      <c r="R72" s="27" t="s">
        <v>99</v>
      </c>
      <c r="S72" s="72"/>
    </row>
    <row r="73" spans="1:19" s="1" customFormat="1" ht="111" customHeight="1" outlineLevel="7" x14ac:dyDescent="0.2">
      <c r="A73" s="22"/>
      <c r="B73" s="64" t="s">
        <v>111</v>
      </c>
      <c r="C73" s="23" t="s">
        <v>57</v>
      </c>
      <c r="D73" s="23" t="s">
        <v>68</v>
      </c>
      <c r="E73" s="23"/>
      <c r="F73" s="23"/>
      <c r="G73" s="23"/>
      <c r="H73" s="24">
        <v>470</v>
      </c>
      <c r="I73" s="24">
        <f>$H$73</f>
        <v>470</v>
      </c>
      <c r="J73" s="28">
        <v>1</v>
      </c>
      <c r="K73" s="25">
        <f>ROUND($I$73*$J$73,3)</f>
        <v>470</v>
      </c>
      <c r="L73" s="57"/>
      <c r="M73" s="55"/>
      <c r="N73" s="26">
        <f>ROUND($M$73+$L$73,2)</f>
        <v>0</v>
      </c>
      <c r="O73" s="25">
        <f>ROUND($I$73*$L$73,2)</f>
        <v>0</v>
      </c>
      <c r="P73" s="25">
        <f>ROUND($K$73*$M$73,2)</f>
        <v>0</v>
      </c>
      <c r="Q73" s="25">
        <f>ROUND($P$73+$O$73,2)</f>
        <v>0</v>
      </c>
      <c r="R73" s="27" t="s">
        <v>99</v>
      </c>
      <c r="S73" s="72"/>
    </row>
    <row r="74" spans="1:19" s="1" customFormat="1" ht="111" customHeight="1" outlineLevel="7" x14ac:dyDescent="0.2">
      <c r="A74" s="22"/>
      <c r="B74" s="64" t="s">
        <v>112</v>
      </c>
      <c r="C74" s="23" t="s">
        <v>57</v>
      </c>
      <c r="D74" s="23" t="s">
        <v>68</v>
      </c>
      <c r="E74" s="23"/>
      <c r="F74" s="23"/>
      <c r="G74" s="23"/>
      <c r="H74" s="24">
        <v>470</v>
      </c>
      <c r="I74" s="24">
        <f>$H$74</f>
        <v>470</v>
      </c>
      <c r="J74" s="28">
        <v>1</v>
      </c>
      <c r="K74" s="25">
        <f>ROUND($I$74*$J$74,3)</f>
        <v>470</v>
      </c>
      <c r="L74" s="57"/>
      <c r="M74" s="55"/>
      <c r="N74" s="26">
        <f>ROUND($M$74+$L$74,2)</f>
        <v>0</v>
      </c>
      <c r="O74" s="25">
        <f>ROUND($I$74*$L$74,2)</f>
        <v>0</v>
      </c>
      <c r="P74" s="25">
        <f>ROUND($K$74*$M$74,2)</f>
        <v>0</v>
      </c>
      <c r="Q74" s="25">
        <f>ROUND($P$74+$O$74,2)</f>
        <v>0</v>
      </c>
      <c r="R74" s="27" t="s">
        <v>99</v>
      </c>
      <c r="S74" s="72"/>
    </row>
    <row r="75" spans="1:19" s="1" customFormat="1" ht="12" customHeight="1" outlineLevel="6" x14ac:dyDescent="0.2">
      <c r="A75" s="7"/>
      <c r="B75" s="65" t="s">
        <v>113</v>
      </c>
      <c r="C75" s="9"/>
      <c r="D75" s="9"/>
      <c r="E75" s="9"/>
      <c r="F75" s="9"/>
      <c r="G75" s="9"/>
      <c r="H75" s="10"/>
      <c r="I75" s="10"/>
      <c r="J75" s="10"/>
      <c r="K75" s="10"/>
      <c r="L75" s="56"/>
      <c r="M75" s="56"/>
      <c r="N75" s="10"/>
      <c r="O75" s="10">
        <f>ROUND($O$77+$O$78+$O$79+$O$80+$O$82+$O$83+$O$84+$O$85+$O$86+$O$88+$O$89+$O$91+$O$93+$O$94+$O$95+$O$96+$O$97,2)</f>
        <v>0</v>
      </c>
      <c r="P75" s="10">
        <f>ROUND($P$77+$P$78+$P$79+$P$80+$P$82+$P$83+$P$84+$P$85+$P$86+$P$88+$P$89+$P$91+$P$93+$P$94+$P$95+$P$96+$P$97,2)</f>
        <v>0</v>
      </c>
      <c r="Q75" s="10">
        <f>ROUND($Q$77+$Q$78+$Q$79+$Q$80+$Q$82+$Q$83+$Q$84+$Q$85+$Q$86+$Q$88+$Q$89+$Q$91+$Q$93+$Q$94+$Q$95+$Q$96+$Q$97,2)</f>
        <v>0</v>
      </c>
      <c r="R75" s="10"/>
      <c r="S75" s="56"/>
    </row>
    <row r="76" spans="1:19" s="1" customFormat="1" ht="12" customHeight="1" outlineLevel="7" x14ac:dyDescent="0.2">
      <c r="A76" s="7"/>
      <c r="B76" s="65" t="s">
        <v>114</v>
      </c>
      <c r="C76" s="9"/>
      <c r="D76" s="9"/>
      <c r="E76" s="9"/>
      <c r="F76" s="9"/>
      <c r="G76" s="9"/>
      <c r="H76" s="10"/>
      <c r="I76" s="10"/>
      <c r="J76" s="10"/>
      <c r="K76" s="10"/>
      <c r="L76" s="56"/>
      <c r="M76" s="56"/>
      <c r="N76" s="10"/>
      <c r="O76" s="10">
        <f>ROUND($O$77+$O$78+$O$79+$O$80,2)</f>
        <v>0</v>
      </c>
      <c r="P76" s="10">
        <f>ROUND($P$77+$P$78+$P$79+$P$80,2)</f>
        <v>0</v>
      </c>
      <c r="Q76" s="10">
        <f>ROUND($Q$77+$Q$78+$Q$79+$Q$80,2)</f>
        <v>0</v>
      </c>
      <c r="R76" s="10"/>
      <c r="S76" s="56"/>
    </row>
    <row r="77" spans="1:19" s="1" customFormat="1" ht="21.95" customHeight="1" outlineLevel="7" x14ac:dyDescent="0.2">
      <c r="A77" s="22"/>
      <c r="B77" s="64" t="s">
        <v>69</v>
      </c>
      <c r="C77" s="23" t="s">
        <v>50</v>
      </c>
      <c r="D77" s="23"/>
      <c r="E77" s="23"/>
      <c r="F77" s="23"/>
      <c r="G77" s="23"/>
      <c r="H77" s="24">
        <v>22</v>
      </c>
      <c r="I77" s="24">
        <f>$H$77</f>
        <v>22</v>
      </c>
      <c r="J77" s="28">
        <v>1</v>
      </c>
      <c r="K77" s="25">
        <f>ROUND($I$77*$J$77,3)</f>
        <v>22</v>
      </c>
      <c r="L77" s="57"/>
      <c r="M77" s="55"/>
      <c r="N77" s="26">
        <f>ROUND($M$77+$L$77,2)</f>
        <v>0</v>
      </c>
      <c r="O77" s="25">
        <f>ROUND($I$77*$L$77,2)</f>
        <v>0</v>
      </c>
      <c r="P77" s="25">
        <f>ROUND($K$77*$M$77,2)</f>
        <v>0</v>
      </c>
      <c r="Q77" s="25">
        <f>ROUND($P$77+$O$77,2)</f>
        <v>0</v>
      </c>
      <c r="R77" s="27" t="s">
        <v>115</v>
      </c>
      <c r="S77" s="72"/>
    </row>
    <row r="78" spans="1:19" s="1" customFormat="1" ht="21.95" customHeight="1" outlineLevel="7" x14ac:dyDescent="0.2">
      <c r="A78" s="22"/>
      <c r="B78" s="64" t="s">
        <v>66</v>
      </c>
      <c r="C78" s="23" t="s">
        <v>50</v>
      </c>
      <c r="D78" s="23" t="s">
        <v>68</v>
      </c>
      <c r="E78" s="23"/>
      <c r="F78" s="23"/>
      <c r="G78" s="23"/>
      <c r="H78" s="24">
        <v>324</v>
      </c>
      <c r="I78" s="24">
        <f>$H$78</f>
        <v>324</v>
      </c>
      <c r="J78" s="28">
        <v>1</v>
      </c>
      <c r="K78" s="25">
        <f>ROUND($I$78*$J$78,3)</f>
        <v>324</v>
      </c>
      <c r="L78" s="57"/>
      <c r="M78" s="55"/>
      <c r="N78" s="26">
        <f>ROUND($M$78+$L$78,2)</f>
        <v>0</v>
      </c>
      <c r="O78" s="25">
        <f>ROUND($I$78*$L$78,2)</f>
        <v>0</v>
      </c>
      <c r="P78" s="25">
        <f>ROUND($K$78*$M$78,2)</f>
        <v>0</v>
      </c>
      <c r="Q78" s="25">
        <f>ROUND($P$78+$O$78,2)</f>
        <v>0</v>
      </c>
      <c r="R78" s="27" t="s">
        <v>116</v>
      </c>
      <c r="S78" s="72"/>
    </row>
    <row r="79" spans="1:19" s="1" customFormat="1" ht="33" customHeight="1" outlineLevel="7" x14ac:dyDescent="0.2">
      <c r="A79" s="22"/>
      <c r="B79" s="64" t="s">
        <v>117</v>
      </c>
      <c r="C79" s="23" t="s">
        <v>50</v>
      </c>
      <c r="D79" s="23"/>
      <c r="E79" s="23"/>
      <c r="F79" s="23"/>
      <c r="G79" s="23"/>
      <c r="H79" s="24">
        <v>531</v>
      </c>
      <c r="I79" s="24">
        <f>$H$79</f>
        <v>531</v>
      </c>
      <c r="J79" s="28">
        <v>1</v>
      </c>
      <c r="K79" s="25">
        <f>ROUND($I$79*$J$79,3)</f>
        <v>531</v>
      </c>
      <c r="L79" s="57"/>
      <c r="M79" s="55"/>
      <c r="N79" s="26">
        <f>ROUND($M$79+$L$79,2)</f>
        <v>0</v>
      </c>
      <c r="O79" s="25">
        <f>ROUND($I$79*$L$79,2)</f>
        <v>0</v>
      </c>
      <c r="P79" s="25">
        <f>ROUND($K$79*$M$79,2)</f>
        <v>0</v>
      </c>
      <c r="Q79" s="25">
        <f>ROUND($P$79+$O$79,2)</f>
        <v>0</v>
      </c>
      <c r="R79" s="27" t="s">
        <v>118</v>
      </c>
      <c r="S79" s="72"/>
    </row>
    <row r="80" spans="1:19" s="1" customFormat="1" ht="33" customHeight="1" outlineLevel="7" x14ac:dyDescent="0.2">
      <c r="A80" s="22"/>
      <c r="B80" s="64" t="s">
        <v>119</v>
      </c>
      <c r="C80" s="23" t="s">
        <v>50</v>
      </c>
      <c r="D80" s="23" t="s">
        <v>68</v>
      </c>
      <c r="E80" s="23"/>
      <c r="F80" s="23"/>
      <c r="G80" s="23"/>
      <c r="H80" s="24">
        <v>544</v>
      </c>
      <c r="I80" s="24">
        <f>$H$80</f>
        <v>544</v>
      </c>
      <c r="J80" s="28">
        <v>1</v>
      </c>
      <c r="K80" s="25">
        <f>ROUND($I$80*$J$80,3)</f>
        <v>544</v>
      </c>
      <c r="L80" s="57"/>
      <c r="M80" s="55"/>
      <c r="N80" s="26">
        <f>ROUND($M$80+$L$80,2)</f>
        <v>0</v>
      </c>
      <c r="O80" s="25">
        <f>ROUND($I$80*$L$80,2)</f>
        <v>0</v>
      </c>
      <c r="P80" s="25">
        <f>ROUND($K$80*$M$80,2)</f>
        <v>0</v>
      </c>
      <c r="Q80" s="25">
        <f>ROUND($P$80+$O$80,2)</f>
        <v>0</v>
      </c>
      <c r="R80" s="27" t="s">
        <v>118</v>
      </c>
      <c r="S80" s="72"/>
    </row>
    <row r="81" spans="1:19" s="1" customFormat="1" ht="12" customHeight="1" outlineLevel="7" x14ac:dyDescent="0.2">
      <c r="A81" s="7"/>
      <c r="B81" s="65" t="s">
        <v>120</v>
      </c>
      <c r="C81" s="9"/>
      <c r="D81" s="9"/>
      <c r="E81" s="9"/>
      <c r="F81" s="9"/>
      <c r="G81" s="9"/>
      <c r="H81" s="10"/>
      <c r="I81" s="10"/>
      <c r="J81" s="10"/>
      <c r="K81" s="10"/>
      <c r="L81" s="56"/>
      <c r="M81" s="56"/>
      <c r="N81" s="10"/>
      <c r="O81" s="10">
        <f>ROUND($O$82+$O$83+$O$84+$O$85+$O$86,2)</f>
        <v>0</v>
      </c>
      <c r="P81" s="10">
        <f>ROUND($P$82+$P$83+$P$84+$P$85+$P$86,2)</f>
        <v>0</v>
      </c>
      <c r="Q81" s="10">
        <f>ROUND($Q$82+$Q$83+$Q$84+$Q$85+$Q$86,2)</f>
        <v>0</v>
      </c>
      <c r="R81" s="10"/>
      <c r="S81" s="56"/>
    </row>
    <row r="82" spans="1:19" s="1" customFormat="1" ht="21.95" customHeight="1" outlineLevel="7" x14ac:dyDescent="0.2">
      <c r="A82" s="22"/>
      <c r="B82" s="64" t="s">
        <v>74</v>
      </c>
      <c r="C82" s="23" t="s">
        <v>50</v>
      </c>
      <c r="D82" s="23"/>
      <c r="E82" s="23"/>
      <c r="F82" s="23"/>
      <c r="G82" s="23"/>
      <c r="H82" s="24">
        <v>27</v>
      </c>
      <c r="I82" s="24">
        <f>$H$82</f>
        <v>27</v>
      </c>
      <c r="J82" s="28">
        <v>1</v>
      </c>
      <c r="K82" s="25">
        <f>ROUND($I$82*$J$82,3)</f>
        <v>27</v>
      </c>
      <c r="L82" s="57"/>
      <c r="M82" s="55"/>
      <c r="N82" s="26">
        <f>ROUND($M$82+$L$82,2)</f>
        <v>0</v>
      </c>
      <c r="O82" s="25">
        <f>ROUND($I$82*$L$82,2)</f>
        <v>0</v>
      </c>
      <c r="P82" s="25">
        <f>ROUND($K$82*$M$82,2)</f>
        <v>0</v>
      </c>
      <c r="Q82" s="25">
        <f>ROUND($P$82+$O$82,2)</f>
        <v>0</v>
      </c>
      <c r="R82" s="27" t="s">
        <v>75</v>
      </c>
      <c r="S82" s="72"/>
    </row>
    <row r="83" spans="1:19" s="1" customFormat="1" ht="111" customHeight="1" outlineLevel="7" x14ac:dyDescent="0.2">
      <c r="A83" s="22"/>
      <c r="B83" s="64" t="s">
        <v>121</v>
      </c>
      <c r="C83" s="23" t="s">
        <v>57</v>
      </c>
      <c r="D83" s="23"/>
      <c r="E83" s="23"/>
      <c r="F83" s="23"/>
      <c r="G83" s="23"/>
      <c r="H83" s="24">
        <v>38</v>
      </c>
      <c r="I83" s="24">
        <f>$H$83</f>
        <v>38</v>
      </c>
      <c r="J83" s="28">
        <v>1</v>
      </c>
      <c r="K83" s="25">
        <f>ROUND($I$83*$J$83,3)</f>
        <v>38</v>
      </c>
      <c r="L83" s="57"/>
      <c r="M83" s="55"/>
      <c r="N83" s="26">
        <f>ROUND($M$83+$L$83,2)</f>
        <v>0</v>
      </c>
      <c r="O83" s="25">
        <f>ROUND($I$83*$L$83,2)</f>
        <v>0</v>
      </c>
      <c r="P83" s="25">
        <f>ROUND($K$83*$M$83,2)</f>
        <v>0</v>
      </c>
      <c r="Q83" s="25">
        <f>ROUND($P$83+$O$83,2)</f>
        <v>0</v>
      </c>
      <c r="R83" s="27" t="s">
        <v>89</v>
      </c>
      <c r="S83" s="72"/>
    </row>
    <row r="84" spans="1:19" s="1" customFormat="1" ht="111" customHeight="1" outlineLevel="7" x14ac:dyDescent="0.2">
      <c r="A84" s="22"/>
      <c r="B84" s="64" t="s">
        <v>122</v>
      </c>
      <c r="C84" s="23" t="s">
        <v>57</v>
      </c>
      <c r="D84" s="23"/>
      <c r="E84" s="23"/>
      <c r="F84" s="23"/>
      <c r="G84" s="23"/>
      <c r="H84" s="24">
        <v>13</v>
      </c>
      <c r="I84" s="24">
        <f>$H$84</f>
        <v>13</v>
      </c>
      <c r="J84" s="28">
        <v>1</v>
      </c>
      <c r="K84" s="25">
        <f>ROUND($I$84*$J$84,3)</f>
        <v>13</v>
      </c>
      <c r="L84" s="57"/>
      <c r="M84" s="55"/>
      <c r="N84" s="26">
        <f>ROUND($M$84+$L$84,2)</f>
        <v>0</v>
      </c>
      <c r="O84" s="25">
        <f>ROUND($I$84*$L$84,2)</f>
        <v>0</v>
      </c>
      <c r="P84" s="25">
        <f>ROUND($K$84*$M$84,2)</f>
        <v>0</v>
      </c>
      <c r="Q84" s="25">
        <f>ROUND($P$84+$O$84,2)</f>
        <v>0</v>
      </c>
      <c r="R84" s="27" t="s">
        <v>89</v>
      </c>
      <c r="S84" s="72"/>
    </row>
    <row r="85" spans="1:19" s="1" customFormat="1" ht="111" customHeight="1" outlineLevel="7" x14ac:dyDescent="0.2">
      <c r="A85" s="22"/>
      <c r="B85" s="64" t="s">
        <v>123</v>
      </c>
      <c r="C85" s="23" t="s">
        <v>57</v>
      </c>
      <c r="D85" s="23"/>
      <c r="E85" s="23"/>
      <c r="F85" s="23"/>
      <c r="G85" s="23"/>
      <c r="H85" s="24">
        <v>470</v>
      </c>
      <c r="I85" s="24">
        <f>$H$85</f>
        <v>470</v>
      </c>
      <c r="J85" s="28">
        <v>1</v>
      </c>
      <c r="K85" s="25">
        <f>ROUND($I$85*$J$85,3)</f>
        <v>470</v>
      </c>
      <c r="L85" s="57"/>
      <c r="M85" s="55"/>
      <c r="N85" s="26">
        <f>ROUND($M$85+$L$85,2)</f>
        <v>0</v>
      </c>
      <c r="O85" s="25">
        <f>ROUND($I$85*$L$85,2)</f>
        <v>0</v>
      </c>
      <c r="P85" s="25">
        <f>ROUND($K$85*$M$85,2)</f>
        <v>0</v>
      </c>
      <c r="Q85" s="25">
        <f>ROUND($P$85+$O$85,2)</f>
        <v>0</v>
      </c>
      <c r="R85" s="27" t="s">
        <v>124</v>
      </c>
      <c r="S85" s="72"/>
    </row>
    <row r="86" spans="1:19" s="1" customFormat="1" ht="111" customHeight="1" outlineLevel="7" x14ac:dyDescent="0.2">
      <c r="A86" s="22"/>
      <c r="B86" s="64" t="s">
        <v>125</v>
      </c>
      <c r="C86" s="23" t="s">
        <v>57</v>
      </c>
      <c r="D86" s="23"/>
      <c r="E86" s="23"/>
      <c r="F86" s="23"/>
      <c r="G86" s="23"/>
      <c r="H86" s="24">
        <v>470</v>
      </c>
      <c r="I86" s="24">
        <f>$H$86</f>
        <v>470</v>
      </c>
      <c r="J86" s="28">
        <v>1</v>
      </c>
      <c r="K86" s="25">
        <f>ROUND($I$86*$J$86,3)</f>
        <v>470</v>
      </c>
      <c r="L86" s="57"/>
      <c r="M86" s="55"/>
      <c r="N86" s="26">
        <f>ROUND($M$86+$L$86,2)</f>
        <v>0</v>
      </c>
      <c r="O86" s="25">
        <f>ROUND($I$86*$L$86,2)</f>
        <v>0</v>
      </c>
      <c r="P86" s="25">
        <f>ROUND($K$86*$M$86,2)</f>
        <v>0</v>
      </c>
      <c r="Q86" s="25">
        <f>ROUND($P$86+$O$86,2)</f>
        <v>0</v>
      </c>
      <c r="R86" s="27" t="s">
        <v>124</v>
      </c>
      <c r="S86" s="72"/>
    </row>
    <row r="87" spans="1:19" s="1" customFormat="1" ht="12" customHeight="1" outlineLevel="7" x14ac:dyDescent="0.2">
      <c r="A87" s="7"/>
      <c r="B87" s="65" t="s">
        <v>126</v>
      </c>
      <c r="C87" s="9"/>
      <c r="D87" s="9"/>
      <c r="E87" s="9"/>
      <c r="F87" s="9"/>
      <c r="G87" s="9"/>
      <c r="H87" s="10"/>
      <c r="I87" s="10"/>
      <c r="J87" s="10"/>
      <c r="K87" s="10"/>
      <c r="L87" s="56"/>
      <c r="M87" s="56"/>
      <c r="N87" s="10"/>
      <c r="O87" s="10">
        <f>ROUND($O$88+$O$89,2)</f>
        <v>0</v>
      </c>
      <c r="P87" s="10">
        <f>ROUND($P$88+$P$89,2)</f>
        <v>0</v>
      </c>
      <c r="Q87" s="10">
        <f>ROUND($Q$88+$Q$89,2)</f>
        <v>0</v>
      </c>
      <c r="R87" s="10"/>
      <c r="S87" s="56"/>
    </row>
    <row r="88" spans="1:19" s="1" customFormat="1" ht="111" customHeight="1" outlineLevel="7" x14ac:dyDescent="0.2">
      <c r="A88" s="22"/>
      <c r="B88" s="64" t="s">
        <v>93</v>
      </c>
      <c r="C88" s="23" t="s">
        <v>57</v>
      </c>
      <c r="D88" s="23" t="s">
        <v>68</v>
      </c>
      <c r="E88" s="23"/>
      <c r="F88" s="23"/>
      <c r="G88" s="23"/>
      <c r="H88" s="24">
        <v>94</v>
      </c>
      <c r="I88" s="24">
        <f>$H$88</f>
        <v>94</v>
      </c>
      <c r="J88" s="28">
        <v>1</v>
      </c>
      <c r="K88" s="25">
        <f>ROUND($I$88*$J$88,3)</f>
        <v>94</v>
      </c>
      <c r="L88" s="57"/>
      <c r="M88" s="55"/>
      <c r="N88" s="26">
        <f>ROUND($M$88+$L$88,2)</f>
        <v>0</v>
      </c>
      <c r="O88" s="25">
        <f>ROUND($I$88*$L$88,2)</f>
        <v>0</v>
      </c>
      <c r="P88" s="25">
        <f>ROUND($K$88*$M$88,2)</f>
        <v>0</v>
      </c>
      <c r="Q88" s="25">
        <f>ROUND($P$88+$O$88,2)</f>
        <v>0</v>
      </c>
      <c r="R88" s="27" t="s">
        <v>89</v>
      </c>
      <c r="S88" s="72"/>
    </row>
    <row r="89" spans="1:19" s="1" customFormat="1" ht="111" customHeight="1" outlineLevel="7" x14ac:dyDescent="0.2">
      <c r="A89" s="22"/>
      <c r="B89" s="64" t="s">
        <v>94</v>
      </c>
      <c r="C89" s="23" t="s">
        <v>57</v>
      </c>
      <c r="D89" s="23" t="s">
        <v>68</v>
      </c>
      <c r="E89" s="23"/>
      <c r="F89" s="23"/>
      <c r="G89" s="23"/>
      <c r="H89" s="29">
        <v>1300</v>
      </c>
      <c r="I89" s="29">
        <f>$H$89</f>
        <v>1300</v>
      </c>
      <c r="J89" s="28">
        <v>1</v>
      </c>
      <c r="K89" s="25">
        <f>ROUND($I$89*$J$89,3)</f>
        <v>1300</v>
      </c>
      <c r="L89" s="57"/>
      <c r="M89" s="55"/>
      <c r="N89" s="26">
        <f>ROUND($M$89+$L$89,2)</f>
        <v>0</v>
      </c>
      <c r="O89" s="25">
        <f>ROUND($I$89*$L$89,2)</f>
        <v>0</v>
      </c>
      <c r="P89" s="25">
        <f>ROUND($K$89*$M$89,2)</f>
        <v>0</v>
      </c>
      <c r="Q89" s="25">
        <f>ROUND($P$89+$O$89,2)</f>
        <v>0</v>
      </c>
      <c r="R89" s="27" t="s">
        <v>89</v>
      </c>
      <c r="S89" s="72"/>
    </row>
    <row r="90" spans="1:19" s="1" customFormat="1" ht="12" customHeight="1" outlineLevel="7" x14ac:dyDescent="0.2">
      <c r="A90" s="7"/>
      <c r="B90" s="65" t="s">
        <v>127</v>
      </c>
      <c r="C90" s="9"/>
      <c r="D90" s="9"/>
      <c r="E90" s="9"/>
      <c r="F90" s="9"/>
      <c r="G90" s="9"/>
      <c r="H90" s="10"/>
      <c r="I90" s="10"/>
      <c r="J90" s="10"/>
      <c r="K90" s="10"/>
      <c r="L90" s="56"/>
      <c r="M90" s="56"/>
      <c r="N90" s="10"/>
      <c r="O90" s="10">
        <f>ROUND($O$91,2)</f>
        <v>0</v>
      </c>
      <c r="P90" s="10">
        <f>ROUND($P$91,2)</f>
        <v>0</v>
      </c>
      <c r="Q90" s="10">
        <f>ROUND($Q$91,2)</f>
        <v>0</v>
      </c>
      <c r="R90" s="10"/>
      <c r="S90" s="56"/>
    </row>
    <row r="91" spans="1:19" s="1" customFormat="1" ht="21.95" customHeight="1" outlineLevel="7" x14ac:dyDescent="0.2">
      <c r="A91" s="22"/>
      <c r="B91" s="64" t="s">
        <v>128</v>
      </c>
      <c r="C91" s="23" t="s">
        <v>50</v>
      </c>
      <c r="D91" s="23" t="s">
        <v>68</v>
      </c>
      <c r="E91" s="23"/>
      <c r="F91" s="23"/>
      <c r="G91" s="23"/>
      <c r="H91" s="24">
        <v>95</v>
      </c>
      <c r="I91" s="24">
        <f>$H$91</f>
        <v>95</v>
      </c>
      <c r="J91" s="28">
        <v>1</v>
      </c>
      <c r="K91" s="25">
        <f>ROUND($I$91*$J$91,3)</f>
        <v>95</v>
      </c>
      <c r="L91" s="57"/>
      <c r="M91" s="55"/>
      <c r="N91" s="26">
        <f>ROUND($M$91+$L$91,2)</f>
        <v>0</v>
      </c>
      <c r="O91" s="25">
        <f>ROUND($I$91*$L$91,2)</f>
        <v>0</v>
      </c>
      <c r="P91" s="25">
        <f>ROUND($K$91*$M$91,2)</f>
        <v>0</v>
      </c>
      <c r="Q91" s="25">
        <f>ROUND($P$91+$O$91,2)</f>
        <v>0</v>
      </c>
      <c r="R91" s="27" t="s">
        <v>129</v>
      </c>
      <c r="S91" s="72"/>
    </row>
    <row r="92" spans="1:19" s="1" customFormat="1" ht="12" customHeight="1" outlineLevel="7" x14ac:dyDescent="0.2">
      <c r="A92" s="7"/>
      <c r="B92" s="65" t="s">
        <v>130</v>
      </c>
      <c r="C92" s="9"/>
      <c r="D92" s="9"/>
      <c r="E92" s="9"/>
      <c r="F92" s="9"/>
      <c r="G92" s="9"/>
      <c r="H92" s="10"/>
      <c r="I92" s="10"/>
      <c r="J92" s="10"/>
      <c r="K92" s="10"/>
      <c r="L92" s="56"/>
      <c r="M92" s="56"/>
      <c r="N92" s="10"/>
      <c r="O92" s="10">
        <f>ROUND($O$93+$O$94+$O$95+$O$96+$O$97,2)</f>
        <v>0</v>
      </c>
      <c r="P92" s="10">
        <f>ROUND($P$93+$P$94+$P$95+$P$96+$P$97,2)</f>
        <v>0</v>
      </c>
      <c r="Q92" s="10">
        <f>ROUND($Q$93+$Q$94+$Q$95+$Q$96+$Q$97,2)</f>
        <v>0</v>
      </c>
      <c r="R92" s="10"/>
      <c r="S92" s="56"/>
    </row>
    <row r="93" spans="1:19" s="1" customFormat="1" ht="21.95" customHeight="1" outlineLevel="7" x14ac:dyDescent="0.2">
      <c r="A93" s="22"/>
      <c r="B93" s="64" t="s">
        <v>76</v>
      </c>
      <c r="C93" s="23" t="s">
        <v>50</v>
      </c>
      <c r="D93" s="23" t="s">
        <v>68</v>
      </c>
      <c r="E93" s="23"/>
      <c r="F93" s="23"/>
      <c r="G93" s="23"/>
      <c r="H93" s="24">
        <v>22</v>
      </c>
      <c r="I93" s="24">
        <f>$H$93</f>
        <v>22</v>
      </c>
      <c r="J93" s="28">
        <v>1</v>
      </c>
      <c r="K93" s="25">
        <f>ROUND($I$93*$J$93,3)</f>
        <v>22</v>
      </c>
      <c r="L93" s="57"/>
      <c r="M93" s="55"/>
      <c r="N93" s="26">
        <f>ROUND($M$93+$L$93,2)</f>
        <v>0</v>
      </c>
      <c r="O93" s="25">
        <f>ROUND($I$93*$L$93,2)</f>
        <v>0</v>
      </c>
      <c r="P93" s="25">
        <f>ROUND($K$93*$M$93,2)</f>
        <v>0</v>
      </c>
      <c r="Q93" s="25">
        <f>ROUND($P$93+$O$93,2)</f>
        <v>0</v>
      </c>
      <c r="R93" s="27" t="s">
        <v>77</v>
      </c>
      <c r="S93" s="72"/>
    </row>
    <row r="94" spans="1:19" s="1" customFormat="1" ht="21.95" customHeight="1" outlineLevel="7" x14ac:dyDescent="0.2">
      <c r="A94" s="22"/>
      <c r="B94" s="64" t="s">
        <v>72</v>
      </c>
      <c r="C94" s="23" t="s">
        <v>50</v>
      </c>
      <c r="D94" s="23" t="s">
        <v>68</v>
      </c>
      <c r="E94" s="23"/>
      <c r="F94" s="23"/>
      <c r="G94" s="23"/>
      <c r="H94" s="24">
        <v>19</v>
      </c>
      <c r="I94" s="24">
        <f>$H$94</f>
        <v>19</v>
      </c>
      <c r="J94" s="28">
        <v>1</v>
      </c>
      <c r="K94" s="25">
        <f>ROUND($I$94*$J$94,3)</f>
        <v>19</v>
      </c>
      <c r="L94" s="57"/>
      <c r="M94" s="55"/>
      <c r="N94" s="26">
        <f>ROUND($M$94+$L$94,2)</f>
        <v>0</v>
      </c>
      <c r="O94" s="25">
        <f>ROUND($I$94*$L$94,2)</f>
        <v>0</v>
      </c>
      <c r="P94" s="25">
        <f>ROUND($K$94*$M$94,2)</f>
        <v>0</v>
      </c>
      <c r="Q94" s="25">
        <f>ROUND($P$94+$O$94,2)</f>
        <v>0</v>
      </c>
      <c r="R94" s="27" t="s">
        <v>73</v>
      </c>
      <c r="S94" s="72"/>
    </row>
    <row r="95" spans="1:19" s="1" customFormat="1" ht="21.95" customHeight="1" outlineLevel="7" x14ac:dyDescent="0.2">
      <c r="A95" s="22"/>
      <c r="B95" s="64" t="s">
        <v>70</v>
      </c>
      <c r="C95" s="23" t="s">
        <v>50</v>
      </c>
      <c r="D95" s="23" t="s">
        <v>68</v>
      </c>
      <c r="E95" s="23"/>
      <c r="F95" s="23"/>
      <c r="G95" s="23"/>
      <c r="H95" s="24">
        <v>196</v>
      </c>
      <c r="I95" s="24">
        <f>$H$95</f>
        <v>196</v>
      </c>
      <c r="J95" s="28">
        <v>1</v>
      </c>
      <c r="K95" s="25">
        <f>ROUND($I$95*$J$95,3)</f>
        <v>196</v>
      </c>
      <c r="L95" s="57"/>
      <c r="M95" s="55"/>
      <c r="N95" s="26">
        <f>ROUND($M$95+$L$95,2)</f>
        <v>0</v>
      </c>
      <c r="O95" s="25">
        <f>ROUND($I$95*$L$95,2)</f>
        <v>0</v>
      </c>
      <c r="P95" s="25">
        <f>ROUND($K$95*$M$95,2)</f>
        <v>0</v>
      </c>
      <c r="Q95" s="25">
        <f>ROUND($P$95+$O$95,2)</f>
        <v>0</v>
      </c>
      <c r="R95" s="27" t="s">
        <v>71</v>
      </c>
      <c r="S95" s="72"/>
    </row>
    <row r="96" spans="1:19" s="1" customFormat="1" ht="33" customHeight="1" outlineLevel="7" x14ac:dyDescent="0.2">
      <c r="A96" s="22"/>
      <c r="B96" s="64" t="s">
        <v>131</v>
      </c>
      <c r="C96" s="23" t="s">
        <v>50</v>
      </c>
      <c r="D96" s="23"/>
      <c r="E96" s="23"/>
      <c r="F96" s="23"/>
      <c r="G96" s="23"/>
      <c r="H96" s="24">
        <v>544</v>
      </c>
      <c r="I96" s="24">
        <f>$H$96</f>
        <v>544</v>
      </c>
      <c r="J96" s="28">
        <v>1</v>
      </c>
      <c r="K96" s="25">
        <f>ROUND($I$96*$J$96,3)</f>
        <v>544</v>
      </c>
      <c r="L96" s="57"/>
      <c r="M96" s="55"/>
      <c r="N96" s="26">
        <f>ROUND($M$96+$L$96,2)</f>
        <v>0</v>
      </c>
      <c r="O96" s="25">
        <f>ROUND($I$96*$L$96,2)</f>
        <v>0</v>
      </c>
      <c r="P96" s="25">
        <f>ROUND($K$96*$M$96,2)</f>
        <v>0</v>
      </c>
      <c r="Q96" s="25">
        <f>ROUND($P$96+$O$96,2)</f>
        <v>0</v>
      </c>
      <c r="R96" s="27" t="s">
        <v>118</v>
      </c>
      <c r="S96" s="72"/>
    </row>
    <row r="97" spans="1:19" s="1" customFormat="1" ht="33" customHeight="1" outlineLevel="7" x14ac:dyDescent="0.2">
      <c r="A97" s="22"/>
      <c r="B97" s="64" t="s">
        <v>132</v>
      </c>
      <c r="C97" s="23" t="s">
        <v>50</v>
      </c>
      <c r="D97" s="23"/>
      <c r="E97" s="23"/>
      <c r="F97" s="23"/>
      <c r="G97" s="23"/>
      <c r="H97" s="24">
        <v>184</v>
      </c>
      <c r="I97" s="24">
        <f>$H$97</f>
        <v>184</v>
      </c>
      <c r="J97" s="28">
        <v>1</v>
      </c>
      <c r="K97" s="25">
        <f>ROUND($I$97*$J$97,3)</f>
        <v>184</v>
      </c>
      <c r="L97" s="57"/>
      <c r="M97" s="55"/>
      <c r="N97" s="26">
        <f>ROUND($M$97+$L$97,2)</f>
        <v>0</v>
      </c>
      <c r="O97" s="25">
        <f>ROUND($I$97*$L$97,2)</f>
        <v>0</v>
      </c>
      <c r="P97" s="25">
        <f>ROUND($K$97*$M$97,2)</f>
        <v>0</v>
      </c>
      <c r="Q97" s="25">
        <f>ROUND($P$97+$O$97,2)</f>
        <v>0</v>
      </c>
      <c r="R97" s="27" t="s">
        <v>118</v>
      </c>
      <c r="S97" s="72"/>
    </row>
    <row r="98" spans="1:19" s="1" customFormat="1" ht="12" customHeight="1" outlineLevel="4" x14ac:dyDescent="0.2">
      <c r="A98" s="7"/>
      <c r="B98" s="65" t="s">
        <v>133</v>
      </c>
      <c r="C98" s="9"/>
      <c r="D98" s="9"/>
      <c r="E98" s="9"/>
      <c r="F98" s="9"/>
      <c r="G98" s="9"/>
      <c r="H98" s="10"/>
      <c r="I98" s="10"/>
      <c r="J98" s="10"/>
      <c r="K98" s="10"/>
      <c r="L98" s="56"/>
      <c r="M98" s="56"/>
      <c r="N98" s="10"/>
      <c r="O98" s="10">
        <f>ROUND($O$100+$O$101+$O$102+$O$103+$O$104+$O$105+$O$106+$O$107+$O$108+$O$109+$O$110+$O$111+$O$113+$O$114+$O$115+$O$116+$O$117+$O$118+$O$119+$O$120,2)</f>
        <v>0</v>
      </c>
      <c r="P98" s="10">
        <f>ROUND($P$100+$P$101+$P$102+$P$103+$P$104+$P$105+$P$106+$P$107+$P$108+$P$109+$P$110+$P$111+$P$113+$P$114+$P$115+$P$116+$P$117+$P$118+$P$119+$P$120,2)</f>
        <v>0</v>
      </c>
      <c r="Q98" s="10">
        <f>ROUND($Q$100+$Q$101+$Q$102+$Q$103+$Q$104+$Q$105+$Q$106+$Q$107+$Q$108+$Q$109+$Q$110+$Q$111+$Q$113+$Q$114+$Q$115+$Q$116+$Q$117+$Q$118+$Q$119+$Q$120,2)</f>
        <v>0</v>
      </c>
      <c r="R98" s="10"/>
      <c r="S98" s="56"/>
    </row>
    <row r="99" spans="1:19" s="1" customFormat="1" ht="12" customHeight="1" outlineLevel="5" x14ac:dyDescent="0.2">
      <c r="A99" s="7"/>
      <c r="B99" s="65" t="s">
        <v>134</v>
      </c>
      <c r="C99" s="9"/>
      <c r="D99" s="9"/>
      <c r="E99" s="9"/>
      <c r="F99" s="9"/>
      <c r="G99" s="9"/>
      <c r="H99" s="10"/>
      <c r="I99" s="10"/>
      <c r="J99" s="10"/>
      <c r="K99" s="10"/>
      <c r="L99" s="56"/>
      <c r="M99" s="56"/>
      <c r="N99" s="10"/>
      <c r="O99" s="10">
        <f>ROUND($O$100+$O$101+$O$102+$O$103+$O$104+$O$105+$O$106+$O$107+$O$108+$O$109+$O$110+$O$111,2)</f>
        <v>0</v>
      </c>
      <c r="P99" s="10">
        <f>ROUND($P$100+$P$101+$P$102+$P$103+$P$104+$P$105+$P$106+$P$107+$P$108+$P$109+$P$110+$P$111,2)</f>
        <v>0</v>
      </c>
      <c r="Q99" s="10">
        <f>ROUND($Q$100+$Q$101+$Q$102+$Q$103+$Q$104+$Q$105+$Q$106+$Q$107+$Q$108+$Q$109+$Q$110+$Q$111,2)</f>
        <v>0</v>
      </c>
      <c r="R99" s="10"/>
      <c r="S99" s="56"/>
    </row>
    <row r="100" spans="1:19" s="1" customFormat="1" ht="56.1" customHeight="1" outlineLevel="6" x14ac:dyDescent="0.2">
      <c r="A100" s="22"/>
      <c r="B100" s="64" t="s">
        <v>135</v>
      </c>
      <c r="C100" s="23" t="s">
        <v>50</v>
      </c>
      <c r="D100" s="23"/>
      <c r="E100" s="23"/>
      <c r="F100" s="23"/>
      <c r="G100" s="23"/>
      <c r="H100" s="24">
        <v>87</v>
      </c>
      <c r="I100" s="24">
        <f>$H$100</f>
        <v>87</v>
      </c>
      <c r="J100" s="28">
        <v>1</v>
      </c>
      <c r="K100" s="25">
        <f>ROUND($I$100*$J$100,3)</f>
        <v>87</v>
      </c>
      <c r="L100" s="58"/>
      <c r="M100" s="55"/>
      <c r="N100" s="51">
        <f>ROUND($M$100+$L$100,2)</f>
        <v>0</v>
      </c>
      <c r="O100" s="25">
        <f>ROUND($I$100*$L$100,2)</f>
        <v>0</v>
      </c>
      <c r="P100" s="25">
        <f>ROUND($K$100*$M$100,2)</f>
        <v>0</v>
      </c>
      <c r="Q100" s="25">
        <f>ROUND($P$100+$O$100,2)</f>
        <v>0</v>
      </c>
      <c r="R100" s="27" t="s">
        <v>136</v>
      </c>
      <c r="S100" s="72"/>
    </row>
    <row r="101" spans="1:19" s="1" customFormat="1" ht="78" customHeight="1" outlineLevel="6" x14ac:dyDescent="0.2">
      <c r="A101" s="22"/>
      <c r="B101" s="64" t="s">
        <v>137</v>
      </c>
      <c r="C101" s="23" t="s">
        <v>50</v>
      </c>
      <c r="D101" s="23"/>
      <c r="E101" s="23"/>
      <c r="F101" s="23"/>
      <c r="G101" s="23"/>
      <c r="H101" s="24">
        <v>8</v>
      </c>
      <c r="I101" s="24">
        <f>$H$101</f>
        <v>8</v>
      </c>
      <c r="J101" s="28">
        <v>1</v>
      </c>
      <c r="K101" s="25">
        <f>ROUND($I$101*$J$101,3)</f>
        <v>8</v>
      </c>
      <c r="L101" s="58"/>
      <c r="M101" s="55"/>
      <c r="N101" s="51">
        <f>ROUND($M$101+$L$101,2)</f>
        <v>0</v>
      </c>
      <c r="O101" s="25">
        <f>ROUND($I$101*$L$101,2)</f>
        <v>0</v>
      </c>
      <c r="P101" s="25">
        <f>ROUND($K$101*$M$101,2)</f>
        <v>0</v>
      </c>
      <c r="Q101" s="25">
        <f>ROUND($P$101+$O$101,2)</f>
        <v>0</v>
      </c>
      <c r="R101" s="27" t="s">
        <v>138</v>
      </c>
      <c r="S101" s="72"/>
    </row>
    <row r="102" spans="1:19" s="1" customFormat="1" ht="44.1" customHeight="1" outlineLevel="6" x14ac:dyDescent="0.2">
      <c r="A102" s="22"/>
      <c r="B102" s="64" t="s">
        <v>139</v>
      </c>
      <c r="C102" s="23" t="s">
        <v>50</v>
      </c>
      <c r="D102" s="23"/>
      <c r="E102" s="23"/>
      <c r="F102" s="23"/>
      <c r="G102" s="23"/>
      <c r="H102" s="24">
        <v>8</v>
      </c>
      <c r="I102" s="24">
        <f>$H$102</f>
        <v>8</v>
      </c>
      <c r="J102" s="28">
        <v>1</v>
      </c>
      <c r="K102" s="25">
        <f>ROUND($I$102*$J$102,3)</f>
        <v>8</v>
      </c>
      <c r="L102" s="58"/>
      <c r="M102" s="55"/>
      <c r="N102" s="51">
        <f>ROUND($M$102+$L$102,2)</f>
        <v>0</v>
      </c>
      <c r="O102" s="25">
        <f>ROUND($I$102*$L$102,2)</f>
        <v>0</v>
      </c>
      <c r="P102" s="25">
        <f>ROUND($K$102*$M$102,2)</f>
        <v>0</v>
      </c>
      <c r="Q102" s="25">
        <f>ROUND($P$102+$O$102,2)</f>
        <v>0</v>
      </c>
      <c r="R102" s="27" t="s">
        <v>140</v>
      </c>
      <c r="S102" s="72"/>
    </row>
    <row r="103" spans="1:19" s="1" customFormat="1" ht="21.95" customHeight="1" outlineLevel="6" x14ac:dyDescent="0.2">
      <c r="A103" s="22"/>
      <c r="B103" s="64" t="s">
        <v>141</v>
      </c>
      <c r="C103" s="23" t="s">
        <v>50</v>
      </c>
      <c r="D103" s="23"/>
      <c r="E103" s="23"/>
      <c r="F103" s="23"/>
      <c r="G103" s="23"/>
      <c r="H103" s="24">
        <v>97</v>
      </c>
      <c r="I103" s="24">
        <f>$H$103</f>
        <v>97</v>
      </c>
      <c r="J103" s="28">
        <v>1</v>
      </c>
      <c r="K103" s="25">
        <f>ROUND($I$103*$J$103,3)</f>
        <v>97</v>
      </c>
      <c r="L103" s="57"/>
      <c r="M103" s="55"/>
      <c r="N103" s="26">
        <f>ROUND($M$103+$L$103,2)</f>
        <v>0</v>
      </c>
      <c r="O103" s="25">
        <f>ROUND($I$103*$L$103,2)</f>
        <v>0</v>
      </c>
      <c r="P103" s="25">
        <f>ROUND($K$103*$M$103,2)</f>
        <v>0</v>
      </c>
      <c r="Q103" s="25">
        <f>ROUND($P$103+$O$103,2)</f>
        <v>0</v>
      </c>
      <c r="R103" s="27" t="s">
        <v>60</v>
      </c>
      <c r="S103" s="72"/>
    </row>
    <row r="104" spans="1:19" s="1" customFormat="1" ht="33" customHeight="1" outlineLevel="6" x14ac:dyDescent="0.2">
      <c r="A104" s="22"/>
      <c r="B104" s="64" t="s">
        <v>142</v>
      </c>
      <c r="C104" s="23" t="s">
        <v>50</v>
      </c>
      <c r="D104" s="23"/>
      <c r="E104" s="23"/>
      <c r="F104" s="23"/>
      <c r="G104" s="23"/>
      <c r="H104" s="24">
        <v>95</v>
      </c>
      <c r="I104" s="24">
        <f>$H$104</f>
        <v>95</v>
      </c>
      <c r="J104" s="28">
        <v>1</v>
      </c>
      <c r="K104" s="25">
        <f>ROUND($I$104*$J$104,3)</f>
        <v>95</v>
      </c>
      <c r="L104" s="57"/>
      <c r="M104" s="55"/>
      <c r="N104" s="26">
        <f>ROUND($M$104+$L$104,2)</f>
        <v>0</v>
      </c>
      <c r="O104" s="25">
        <f>ROUND($I$104*$L$104,2)</f>
        <v>0</v>
      </c>
      <c r="P104" s="25">
        <f>ROUND($K$104*$M$104,2)</f>
        <v>0</v>
      </c>
      <c r="Q104" s="25">
        <f>ROUND($P$104+$O$104,2)</f>
        <v>0</v>
      </c>
      <c r="R104" s="27" t="s">
        <v>143</v>
      </c>
      <c r="S104" s="72"/>
    </row>
    <row r="105" spans="1:19" s="1" customFormat="1" ht="33" customHeight="1" outlineLevel="6" x14ac:dyDescent="0.2">
      <c r="A105" s="22"/>
      <c r="B105" s="64" t="s">
        <v>144</v>
      </c>
      <c r="C105" s="23" t="s">
        <v>50</v>
      </c>
      <c r="D105" s="23"/>
      <c r="E105" s="23"/>
      <c r="F105" s="23"/>
      <c r="G105" s="23"/>
      <c r="H105" s="24">
        <v>95</v>
      </c>
      <c r="I105" s="24">
        <f>$H$105</f>
        <v>95</v>
      </c>
      <c r="J105" s="28">
        <v>1</v>
      </c>
      <c r="K105" s="25">
        <f>ROUND($I$105*$J$105,3)</f>
        <v>95</v>
      </c>
      <c r="L105" s="57"/>
      <c r="M105" s="55"/>
      <c r="N105" s="26">
        <f>ROUND($M$105+$L$105,2)</f>
        <v>0</v>
      </c>
      <c r="O105" s="25">
        <f>ROUND($I$105*$L$105,2)</f>
        <v>0</v>
      </c>
      <c r="P105" s="25">
        <f>ROUND($K$105*$M$105,2)</f>
        <v>0</v>
      </c>
      <c r="Q105" s="25">
        <f>ROUND($P$105+$O$105,2)</f>
        <v>0</v>
      </c>
      <c r="R105" s="27" t="s">
        <v>143</v>
      </c>
      <c r="S105" s="72"/>
    </row>
    <row r="106" spans="1:19" s="1" customFormat="1" ht="44.1" customHeight="1" outlineLevel="6" x14ac:dyDescent="0.2">
      <c r="A106" s="22"/>
      <c r="B106" s="64" t="s">
        <v>145</v>
      </c>
      <c r="C106" s="23" t="s">
        <v>50</v>
      </c>
      <c r="D106" s="23"/>
      <c r="E106" s="23"/>
      <c r="F106" s="23"/>
      <c r="G106" s="23"/>
      <c r="H106" s="24">
        <v>97</v>
      </c>
      <c r="I106" s="24">
        <f>$H$106</f>
        <v>97</v>
      </c>
      <c r="J106" s="28">
        <v>1</v>
      </c>
      <c r="K106" s="25">
        <f>ROUND($I$106*$J$106,3)</f>
        <v>97</v>
      </c>
      <c r="L106" s="57"/>
      <c r="M106" s="55"/>
      <c r="N106" s="26">
        <f>ROUND($M$106+$L$106,2)</f>
        <v>0</v>
      </c>
      <c r="O106" s="25">
        <f>ROUND($I$106*$L$106,2)</f>
        <v>0</v>
      </c>
      <c r="P106" s="25">
        <f>ROUND($K$106*$M$106,2)</f>
        <v>0</v>
      </c>
      <c r="Q106" s="25">
        <f>ROUND($P$106+$O$106,2)</f>
        <v>0</v>
      </c>
      <c r="R106" s="27" t="s">
        <v>146</v>
      </c>
      <c r="S106" s="72"/>
    </row>
    <row r="107" spans="1:19" s="1" customFormat="1" ht="56.1" customHeight="1" outlineLevel="6" x14ac:dyDescent="0.2">
      <c r="A107" s="22"/>
      <c r="B107" s="64" t="s">
        <v>147</v>
      </c>
      <c r="C107" s="23" t="s">
        <v>50</v>
      </c>
      <c r="D107" s="23"/>
      <c r="E107" s="23"/>
      <c r="F107" s="23"/>
      <c r="G107" s="23"/>
      <c r="H107" s="24">
        <v>97</v>
      </c>
      <c r="I107" s="24">
        <f>$H$107</f>
        <v>97</v>
      </c>
      <c r="J107" s="28">
        <v>1</v>
      </c>
      <c r="K107" s="25">
        <f>ROUND($I$107*$J$107,3)</f>
        <v>97</v>
      </c>
      <c r="L107" s="58"/>
      <c r="M107" s="55"/>
      <c r="N107" s="51">
        <f>ROUND($M$107+$L$107,2)</f>
        <v>0</v>
      </c>
      <c r="O107" s="25">
        <f>ROUND($I$107*$L$107,2)</f>
        <v>0</v>
      </c>
      <c r="P107" s="25">
        <f>ROUND($K$107*$M$107,2)</f>
        <v>0</v>
      </c>
      <c r="Q107" s="25">
        <f>ROUND($P$107+$O$107,2)</f>
        <v>0</v>
      </c>
      <c r="R107" s="27" t="s">
        <v>148</v>
      </c>
      <c r="S107" s="72"/>
    </row>
    <row r="108" spans="1:19" s="1" customFormat="1" ht="21.95" customHeight="1" outlineLevel="6" x14ac:dyDescent="0.2">
      <c r="A108" s="22"/>
      <c r="B108" s="64" t="s">
        <v>149</v>
      </c>
      <c r="C108" s="23" t="s">
        <v>50</v>
      </c>
      <c r="D108" s="23"/>
      <c r="E108" s="23"/>
      <c r="F108" s="23"/>
      <c r="G108" s="23"/>
      <c r="H108" s="24">
        <v>95</v>
      </c>
      <c r="I108" s="24">
        <f>$H$108</f>
        <v>95</v>
      </c>
      <c r="J108" s="28">
        <v>1</v>
      </c>
      <c r="K108" s="25">
        <f>ROUND($I$108*$J$108,3)</f>
        <v>95</v>
      </c>
      <c r="L108" s="57"/>
      <c r="M108" s="55"/>
      <c r="N108" s="26">
        <f>ROUND($M$108+$L$108,2)</f>
        <v>0</v>
      </c>
      <c r="O108" s="25">
        <f>ROUND($I$108*$L$108,2)</f>
        <v>0</v>
      </c>
      <c r="P108" s="25">
        <f>ROUND($K$108*$M$108,2)</f>
        <v>0</v>
      </c>
      <c r="Q108" s="25">
        <f>ROUND($P$108+$O$108,2)</f>
        <v>0</v>
      </c>
      <c r="R108" s="27" t="s">
        <v>150</v>
      </c>
      <c r="S108" s="72"/>
    </row>
    <row r="109" spans="1:19" s="1" customFormat="1" ht="21.95" customHeight="1" outlineLevel="6" x14ac:dyDescent="0.2">
      <c r="A109" s="22"/>
      <c r="B109" s="64" t="s">
        <v>151</v>
      </c>
      <c r="C109" s="23" t="s">
        <v>50</v>
      </c>
      <c r="D109" s="23"/>
      <c r="E109" s="23"/>
      <c r="F109" s="23"/>
      <c r="G109" s="23"/>
      <c r="H109" s="24">
        <v>97</v>
      </c>
      <c r="I109" s="24">
        <f>$H$109</f>
        <v>97</v>
      </c>
      <c r="J109" s="28">
        <v>1</v>
      </c>
      <c r="K109" s="25">
        <f>ROUND($I$109*$J$109,3)</f>
        <v>97</v>
      </c>
      <c r="L109" s="57"/>
      <c r="M109" s="55"/>
      <c r="N109" s="26">
        <f>ROUND($M$109+$L$109,2)</f>
        <v>0</v>
      </c>
      <c r="O109" s="25">
        <f>ROUND($I$109*$L$109,2)</f>
        <v>0</v>
      </c>
      <c r="P109" s="25">
        <f>ROUND($K$109*$M$109,2)</f>
        <v>0</v>
      </c>
      <c r="Q109" s="25">
        <f>ROUND($P$109+$O$109,2)</f>
        <v>0</v>
      </c>
      <c r="R109" s="27" t="s">
        <v>152</v>
      </c>
      <c r="S109" s="72"/>
    </row>
    <row r="110" spans="1:19" s="1" customFormat="1" ht="21.95" customHeight="1" outlineLevel="6" x14ac:dyDescent="0.2">
      <c r="A110" s="22"/>
      <c r="B110" s="64" t="s">
        <v>153</v>
      </c>
      <c r="C110" s="23" t="s">
        <v>50</v>
      </c>
      <c r="D110" s="23"/>
      <c r="E110" s="23"/>
      <c r="F110" s="23"/>
      <c r="G110" s="23"/>
      <c r="H110" s="24">
        <v>95</v>
      </c>
      <c r="I110" s="24">
        <f>$H$110</f>
        <v>95</v>
      </c>
      <c r="J110" s="28">
        <v>1</v>
      </c>
      <c r="K110" s="25">
        <f>ROUND($I$110*$J$110,3)</f>
        <v>95</v>
      </c>
      <c r="L110" s="57"/>
      <c r="M110" s="55"/>
      <c r="N110" s="26">
        <f>ROUND($M$110+$L$110,2)</f>
        <v>0</v>
      </c>
      <c r="O110" s="25">
        <f>ROUND($I$110*$L$110,2)</f>
        <v>0</v>
      </c>
      <c r="P110" s="25">
        <f>ROUND($K$110*$M$110,2)</f>
        <v>0</v>
      </c>
      <c r="Q110" s="25">
        <f>ROUND($P$110+$O$110,2)</f>
        <v>0</v>
      </c>
      <c r="R110" s="27" t="s">
        <v>150</v>
      </c>
      <c r="S110" s="72"/>
    </row>
    <row r="111" spans="1:19" s="1" customFormat="1" ht="56.1" customHeight="1" outlineLevel="6" x14ac:dyDescent="0.2">
      <c r="A111" s="22"/>
      <c r="B111" s="64" t="s">
        <v>154</v>
      </c>
      <c r="C111" s="23" t="s">
        <v>155</v>
      </c>
      <c r="D111" s="23"/>
      <c r="E111" s="23"/>
      <c r="F111" s="23"/>
      <c r="G111" s="23"/>
      <c r="H111" s="24">
        <v>97</v>
      </c>
      <c r="I111" s="24">
        <f>$H$111</f>
        <v>97</v>
      </c>
      <c r="J111" s="28">
        <v>1</v>
      </c>
      <c r="K111" s="25">
        <f>ROUND($I$111*$J$111,3)</f>
        <v>97</v>
      </c>
      <c r="L111" s="58"/>
      <c r="M111" s="55"/>
      <c r="N111" s="51">
        <f>ROUND($M$111+$L$111,2)</f>
        <v>0</v>
      </c>
      <c r="O111" s="25">
        <f>ROUND($I$111*$L$111,2)</f>
        <v>0</v>
      </c>
      <c r="P111" s="25">
        <f>ROUND($K$111*$M$111,2)</f>
        <v>0</v>
      </c>
      <c r="Q111" s="25">
        <f>ROUND($P$111+$O$111,2)</f>
        <v>0</v>
      </c>
      <c r="R111" s="27" t="s">
        <v>156</v>
      </c>
      <c r="S111" s="72"/>
    </row>
    <row r="112" spans="1:19" s="1" customFormat="1" ht="12" customHeight="1" outlineLevel="5" x14ac:dyDescent="0.2">
      <c r="A112" s="7"/>
      <c r="B112" s="65" t="s">
        <v>157</v>
      </c>
      <c r="C112" s="9"/>
      <c r="D112" s="9"/>
      <c r="E112" s="9"/>
      <c r="F112" s="9"/>
      <c r="G112" s="9"/>
      <c r="H112" s="10"/>
      <c r="I112" s="10"/>
      <c r="J112" s="10"/>
      <c r="K112" s="10"/>
      <c r="L112" s="56"/>
      <c r="M112" s="56"/>
      <c r="N112" s="10"/>
      <c r="O112" s="10">
        <f>ROUND($O$113+$O$114+$O$115+$O$116+$O$117+$O$118+$O$119+$O$120,2)</f>
        <v>0</v>
      </c>
      <c r="P112" s="10">
        <f>ROUND($P$113+$P$114+$P$115+$P$116+$P$117+$P$118+$P$119+$P$120,2)</f>
        <v>0</v>
      </c>
      <c r="Q112" s="10">
        <f>ROUND($Q$113+$Q$114+$Q$115+$Q$116+$Q$117+$Q$118+$Q$119+$Q$120,2)</f>
        <v>0</v>
      </c>
      <c r="R112" s="10"/>
      <c r="S112" s="56"/>
    </row>
    <row r="113" spans="1:19" s="1" customFormat="1" ht="21.95" customHeight="1" outlineLevel="6" x14ac:dyDescent="0.2">
      <c r="A113" s="22"/>
      <c r="B113" s="64" t="s">
        <v>158</v>
      </c>
      <c r="C113" s="23" t="s">
        <v>50</v>
      </c>
      <c r="D113" s="23"/>
      <c r="E113" s="23"/>
      <c r="F113" s="23"/>
      <c r="G113" s="23"/>
      <c r="H113" s="24">
        <v>5</v>
      </c>
      <c r="I113" s="24">
        <f>$H$113</f>
        <v>5</v>
      </c>
      <c r="J113" s="28">
        <v>1</v>
      </c>
      <c r="K113" s="25">
        <f>ROUND($I$113*$J$113,3)</f>
        <v>5</v>
      </c>
      <c r="L113" s="57"/>
      <c r="M113" s="55"/>
      <c r="N113" s="26">
        <f>ROUND($M$113+$L$113,2)</f>
        <v>0</v>
      </c>
      <c r="O113" s="25">
        <f>ROUND($I$113*$L$113,2)</f>
        <v>0</v>
      </c>
      <c r="P113" s="25">
        <f>ROUND($K$113*$M$113,2)</f>
        <v>0</v>
      </c>
      <c r="Q113" s="25">
        <f>ROUND($P$113+$O$113,2)</f>
        <v>0</v>
      </c>
      <c r="R113" s="27" t="s">
        <v>60</v>
      </c>
      <c r="S113" s="72"/>
    </row>
    <row r="114" spans="1:19" s="1" customFormat="1" ht="33" customHeight="1" outlineLevel="6" x14ac:dyDescent="0.2">
      <c r="A114" s="22"/>
      <c r="B114" s="64" t="s">
        <v>139</v>
      </c>
      <c r="C114" s="23" t="s">
        <v>50</v>
      </c>
      <c r="D114" s="23"/>
      <c r="E114" s="23"/>
      <c r="F114" s="23"/>
      <c r="G114" s="23"/>
      <c r="H114" s="24">
        <v>5</v>
      </c>
      <c r="I114" s="24">
        <f>$H$114</f>
        <v>5</v>
      </c>
      <c r="J114" s="28">
        <v>1</v>
      </c>
      <c r="K114" s="25">
        <f>ROUND($I$114*$J$114,3)</f>
        <v>5</v>
      </c>
      <c r="L114" s="58"/>
      <c r="M114" s="55"/>
      <c r="N114" s="51">
        <f>ROUND($M$114+$L$114,2)</f>
        <v>0</v>
      </c>
      <c r="O114" s="25">
        <f>ROUND($I$114*$L$114,2)</f>
        <v>0</v>
      </c>
      <c r="P114" s="25">
        <f>ROUND($K$114*$M$114,2)</f>
        <v>0</v>
      </c>
      <c r="Q114" s="25">
        <f>ROUND($P$114+$O$114,2)</f>
        <v>0</v>
      </c>
      <c r="R114" s="27" t="s">
        <v>60</v>
      </c>
      <c r="S114" s="72"/>
    </row>
    <row r="115" spans="1:19" s="1" customFormat="1" ht="21.95" customHeight="1" outlineLevel="6" x14ac:dyDescent="0.2">
      <c r="A115" s="22"/>
      <c r="B115" s="64" t="s">
        <v>159</v>
      </c>
      <c r="C115" s="23" t="s">
        <v>50</v>
      </c>
      <c r="D115" s="23"/>
      <c r="E115" s="23"/>
      <c r="F115" s="23"/>
      <c r="G115" s="23"/>
      <c r="H115" s="24">
        <v>5</v>
      </c>
      <c r="I115" s="24">
        <f>$H$115</f>
        <v>5</v>
      </c>
      <c r="J115" s="28">
        <v>1</v>
      </c>
      <c r="K115" s="25">
        <f>ROUND($I$115*$J$115,3)</f>
        <v>5</v>
      </c>
      <c r="L115" s="57"/>
      <c r="M115" s="55"/>
      <c r="N115" s="26">
        <f>ROUND($M$115+$L$115,2)</f>
        <v>0</v>
      </c>
      <c r="O115" s="25">
        <f>ROUND($I$115*$L$115,2)</f>
        <v>0</v>
      </c>
      <c r="P115" s="25">
        <f>ROUND($K$115*$M$115,2)</f>
        <v>0</v>
      </c>
      <c r="Q115" s="25">
        <f>ROUND($P$115+$O$115,2)</f>
        <v>0</v>
      </c>
      <c r="R115" s="27" t="s">
        <v>60</v>
      </c>
      <c r="S115" s="72"/>
    </row>
    <row r="116" spans="1:19" s="1" customFormat="1" ht="21.95" customHeight="1" outlineLevel="6" x14ac:dyDescent="0.2">
      <c r="A116" s="22"/>
      <c r="B116" s="64" t="s">
        <v>160</v>
      </c>
      <c r="C116" s="23" t="s">
        <v>50</v>
      </c>
      <c r="D116" s="23"/>
      <c r="E116" s="23"/>
      <c r="F116" s="23"/>
      <c r="G116" s="23"/>
      <c r="H116" s="24">
        <v>5</v>
      </c>
      <c r="I116" s="24">
        <f>$H$116</f>
        <v>5</v>
      </c>
      <c r="J116" s="28">
        <v>1</v>
      </c>
      <c r="K116" s="25">
        <f>ROUND($I$116*$J$116,3)</f>
        <v>5</v>
      </c>
      <c r="L116" s="57"/>
      <c r="M116" s="55"/>
      <c r="N116" s="26">
        <f>ROUND($M$116+$L$116,2)</f>
        <v>0</v>
      </c>
      <c r="O116" s="25">
        <f>ROUND($I$116*$L$116,2)</f>
        <v>0</v>
      </c>
      <c r="P116" s="25">
        <f>ROUND($K$116*$M$116,2)</f>
        <v>0</v>
      </c>
      <c r="Q116" s="25">
        <f>ROUND($P$116+$O$116,2)</f>
        <v>0</v>
      </c>
      <c r="R116" s="27" t="s">
        <v>60</v>
      </c>
      <c r="S116" s="72"/>
    </row>
    <row r="117" spans="1:19" s="1" customFormat="1" ht="56.1" customHeight="1" outlineLevel="6" x14ac:dyDescent="0.2">
      <c r="A117" s="22"/>
      <c r="B117" s="64" t="s">
        <v>137</v>
      </c>
      <c r="C117" s="23" t="s">
        <v>50</v>
      </c>
      <c r="D117" s="23"/>
      <c r="E117" s="23"/>
      <c r="F117" s="23"/>
      <c r="G117" s="23"/>
      <c r="H117" s="24">
        <v>5</v>
      </c>
      <c r="I117" s="24">
        <f>$H$117</f>
        <v>5</v>
      </c>
      <c r="J117" s="28">
        <v>1</v>
      </c>
      <c r="K117" s="25">
        <f>ROUND($I$117*$J$117,3)</f>
        <v>5</v>
      </c>
      <c r="L117" s="58"/>
      <c r="M117" s="55"/>
      <c r="N117" s="51">
        <f>ROUND($M$117+$L$117,2)</f>
        <v>0</v>
      </c>
      <c r="O117" s="25">
        <f>ROUND($I$117*$L$117,2)</f>
        <v>0</v>
      </c>
      <c r="P117" s="25">
        <f>ROUND($K$117*$M$117,2)</f>
        <v>0</v>
      </c>
      <c r="Q117" s="25">
        <f>ROUND($P$117+$O$117,2)</f>
        <v>0</v>
      </c>
      <c r="R117" s="27" t="s">
        <v>161</v>
      </c>
      <c r="S117" s="72"/>
    </row>
    <row r="118" spans="1:19" s="1" customFormat="1" ht="56.1" customHeight="1" outlineLevel="6" x14ac:dyDescent="0.2">
      <c r="A118" s="22"/>
      <c r="B118" s="64" t="s">
        <v>162</v>
      </c>
      <c r="C118" s="23" t="s">
        <v>50</v>
      </c>
      <c r="D118" s="23"/>
      <c r="E118" s="23"/>
      <c r="F118" s="23"/>
      <c r="G118" s="23"/>
      <c r="H118" s="24">
        <v>5</v>
      </c>
      <c r="I118" s="24">
        <f>$H$118</f>
        <v>5</v>
      </c>
      <c r="J118" s="28">
        <v>1</v>
      </c>
      <c r="K118" s="25">
        <f>ROUND($I$118*$J$118,3)</f>
        <v>5</v>
      </c>
      <c r="L118" s="58"/>
      <c r="M118" s="55"/>
      <c r="N118" s="51">
        <f>ROUND($M$118+$L$118,2)</f>
        <v>0</v>
      </c>
      <c r="O118" s="25">
        <f>ROUND($I$118*$L$118,2)</f>
        <v>0</v>
      </c>
      <c r="P118" s="25">
        <f>ROUND($K$118*$M$118,2)</f>
        <v>0</v>
      </c>
      <c r="Q118" s="25">
        <f>ROUND($P$118+$O$118,2)</f>
        <v>0</v>
      </c>
      <c r="R118" s="27" t="s">
        <v>163</v>
      </c>
      <c r="S118" s="72"/>
    </row>
    <row r="119" spans="1:19" s="1" customFormat="1" ht="21.95" customHeight="1" outlineLevel="6" x14ac:dyDescent="0.2">
      <c r="A119" s="22"/>
      <c r="B119" s="64" t="s">
        <v>164</v>
      </c>
      <c r="C119" s="23" t="s">
        <v>155</v>
      </c>
      <c r="D119" s="23"/>
      <c r="E119" s="23"/>
      <c r="F119" s="23"/>
      <c r="G119" s="23"/>
      <c r="H119" s="24">
        <v>5</v>
      </c>
      <c r="I119" s="24">
        <f>$H$119</f>
        <v>5</v>
      </c>
      <c r="J119" s="28">
        <v>1</v>
      </c>
      <c r="K119" s="25">
        <f>ROUND($I$119*$J$119,3)</f>
        <v>5</v>
      </c>
      <c r="L119" s="58"/>
      <c r="M119" s="55"/>
      <c r="N119" s="51">
        <f>ROUND($M$119+$L$119,2)</f>
        <v>0</v>
      </c>
      <c r="O119" s="25">
        <f>ROUND($I$119*$L$119,2)</f>
        <v>0</v>
      </c>
      <c r="P119" s="25">
        <f>ROUND($K$119*$M$119,2)</f>
        <v>0</v>
      </c>
      <c r="Q119" s="25">
        <f>ROUND($P$119+$O$119,2)</f>
        <v>0</v>
      </c>
      <c r="R119" s="27" t="s">
        <v>165</v>
      </c>
      <c r="S119" s="72"/>
    </row>
    <row r="120" spans="1:19" s="1" customFormat="1" ht="21.95" customHeight="1" outlineLevel="6" x14ac:dyDescent="0.2">
      <c r="A120" s="22"/>
      <c r="B120" s="64" t="s">
        <v>144</v>
      </c>
      <c r="C120" s="23" t="s">
        <v>50</v>
      </c>
      <c r="D120" s="23"/>
      <c r="E120" s="23"/>
      <c r="F120" s="23"/>
      <c r="G120" s="23"/>
      <c r="H120" s="24">
        <v>5</v>
      </c>
      <c r="I120" s="24">
        <f>$H$120</f>
        <v>5</v>
      </c>
      <c r="J120" s="28">
        <v>1</v>
      </c>
      <c r="K120" s="25">
        <f>ROUND($I$120*$J$120,3)</f>
        <v>5</v>
      </c>
      <c r="L120" s="57"/>
      <c r="M120" s="55"/>
      <c r="N120" s="26">
        <f>ROUND($M$120+$L$120,2)</f>
        <v>0</v>
      </c>
      <c r="O120" s="25">
        <f>ROUND($I$120*$L$120,2)</f>
        <v>0</v>
      </c>
      <c r="P120" s="25">
        <f>ROUND($K$120*$M$120,2)</f>
        <v>0</v>
      </c>
      <c r="Q120" s="25">
        <f>ROUND($P$120+$O$120,2)</f>
        <v>0</v>
      </c>
      <c r="R120" s="27" t="s">
        <v>152</v>
      </c>
      <c r="S120" s="72"/>
    </row>
    <row r="121" spans="1:19" s="4" customFormat="1" ht="12" customHeight="1" x14ac:dyDescent="0.2">
      <c r="A121" s="30"/>
      <c r="B121" s="66" t="s">
        <v>166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M121" s="59"/>
      <c r="N121" s="31"/>
      <c r="O121" s="32"/>
      <c r="P121" s="32"/>
      <c r="Q121" s="32">
        <f>ROUND($Q$13,2)</f>
        <v>0</v>
      </c>
      <c r="R121" s="32"/>
      <c r="S121" s="73"/>
    </row>
    <row r="122" spans="1:19" s="1" customFormat="1" ht="11.1" customHeight="1" x14ac:dyDescent="0.2">
      <c r="A122" s="33"/>
      <c r="B122" s="67" t="s">
        <v>167</v>
      </c>
      <c r="C122" s="34"/>
      <c r="D122" s="34"/>
      <c r="E122" s="34"/>
      <c r="F122" s="34"/>
      <c r="G122" s="34"/>
      <c r="H122" s="34"/>
      <c r="I122" s="34"/>
      <c r="J122" s="34"/>
      <c r="K122" s="34"/>
      <c r="L122" s="60"/>
      <c r="M122" s="60"/>
      <c r="N122" s="34"/>
      <c r="O122" s="34"/>
      <c r="Q122" s="25"/>
      <c r="R122" s="25"/>
      <c r="S122" s="74"/>
    </row>
    <row r="123" spans="1:19" s="17" customFormat="1" ht="11.1" customHeight="1" x14ac:dyDescent="0.2">
      <c r="A123" s="35"/>
      <c r="B123" s="68" t="s">
        <v>168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61"/>
      <c r="M123" s="61"/>
      <c r="N123" s="36"/>
      <c r="O123" s="36"/>
      <c r="P123" s="36"/>
      <c r="Q123" s="37">
        <f>ROUND($P$13,2)</f>
        <v>0</v>
      </c>
      <c r="R123" s="38"/>
      <c r="S123" s="71"/>
    </row>
    <row r="124" spans="1:19" s="17" customFormat="1" ht="11.1" customHeight="1" x14ac:dyDescent="0.2">
      <c r="A124" s="35"/>
      <c r="B124" s="68" t="s">
        <v>169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61"/>
      <c r="M124" s="61"/>
      <c r="N124" s="36"/>
      <c r="O124" s="36"/>
      <c r="P124" s="36"/>
      <c r="Q124" s="39">
        <f>ROUND($O$13,2)</f>
        <v>0</v>
      </c>
      <c r="R124" s="21"/>
      <c r="S124" s="71"/>
    </row>
    <row r="125" spans="1:19" s="17" customFormat="1" ht="11.1" customHeight="1" x14ac:dyDescent="0.2">
      <c r="A125" s="35"/>
      <c r="B125" s="68" t="s">
        <v>170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61"/>
      <c r="M125" s="61"/>
      <c r="N125" s="36"/>
      <c r="O125" s="36"/>
      <c r="P125" s="36"/>
      <c r="Q125" s="39">
        <f>ROUND(($Q$121)*0.166666666666666,2)</f>
        <v>0</v>
      </c>
      <c r="R125" s="21"/>
      <c r="S125" s="71"/>
    </row>
    <row r="126" spans="1:19" s="1" customFormat="1" ht="44.1" customHeight="1" x14ac:dyDescent="0.2">
      <c r="A126" s="34"/>
      <c r="B126" s="69" t="s">
        <v>171</v>
      </c>
      <c r="C126" s="34"/>
      <c r="D126" s="34"/>
      <c r="E126" s="34"/>
      <c r="F126" s="34"/>
      <c r="G126" s="34"/>
      <c r="H126" s="34"/>
      <c r="I126" s="34"/>
      <c r="J126" s="34"/>
      <c r="K126" s="34"/>
      <c r="L126" s="60"/>
      <c r="M126" s="60"/>
      <c r="N126" s="34"/>
      <c r="O126" s="36">
        <f>ROUND($O$127+$O$128+$O$129+$O$130+$O$131+$O$132+$O$133+$O$134+$O$135+$O$136+$O$137+$O$138,2)</f>
        <v>0</v>
      </c>
      <c r="P126" s="36">
        <f>ROUND($P$127+$P$128+$P$129+$P$130+$P$131+$P$132+$P$133+$P$134+$P$135+$P$136+$P$137+$P$138,2)</f>
        <v>0</v>
      </c>
      <c r="Q126" s="36">
        <f>ROUND($Q$127+$Q$128+$Q$129+$Q$130+$Q$131+$Q$132+$Q$133+$Q$134+$Q$135+$Q$136+$Q$137+$Q$138,2)</f>
        <v>0</v>
      </c>
      <c r="R126" s="34"/>
      <c r="S126" s="60"/>
    </row>
    <row r="127" spans="1:19" s="1" customFormat="1" ht="11.1" customHeight="1" x14ac:dyDescent="0.2">
      <c r="A127" s="55"/>
      <c r="B127" s="55"/>
      <c r="C127" s="55"/>
      <c r="D127" s="60"/>
      <c r="E127" s="60"/>
      <c r="F127" s="60"/>
      <c r="G127" s="60"/>
      <c r="H127" s="55"/>
      <c r="I127" s="74">
        <f>$F$127+$G$127+$H$127</f>
        <v>0</v>
      </c>
      <c r="J127" s="75">
        <v>1</v>
      </c>
      <c r="K127" s="74">
        <f>ROUND($I$127*$J$127,3)</f>
        <v>0</v>
      </c>
      <c r="L127" s="55"/>
      <c r="M127" s="55"/>
      <c r="N127" s="74">
        <f>ROUND($M$127+$L$127,2)</f>
        <v>0</v>
      </c>
      <c r="O127" s="74">
        <f>ROUND($I$127*$L$127,2)</f>
        <v>0</v>
      </c>
      <c r="P127" s="74">
        <f>ROUND($K$127*$M$127,2)</f>
        <v>0</v>
      </c>
      <c r="Q127" s="74">
        <f>ROUND($P$127+$O$127,2)</f>
        <v>0</v>
      </c>
      <c r="R127" s="60"/>
      <c r="S127" s="55"/>
    </row>
    <row r="128" spans="1:19" s="1" customFormat="1" ht="11.1" customHeight="1" x14ac:dyDescent="0.2">
      <c r="A128" s="55"/>
      <c r="B128" s="55"/>
      <c r="C128" s="55"/>
      <c r="D128" s="60"/>
      <c r="E128" s="60"/>
      <c r="F128" s="60"/>
      <c r="G128" s="60"/>
      <c r="H128" s="55"/>
      <c r="I128" s="74">
        <f>$F$128+$G$128+$H$128</f>
        <v>0</v>
      </c>
      <c r="J128" s="75">
        <v>1</v>
      </c>
      <c r="K128" s="74">
        <f>ROUND($I$128*$J$128,3)</f>
        <v>0</v>
      </c>
      <c r="L128" s="55"/>
      <c r="M128" s="55"/>
      <c r="N128" s="74">
        <f>ROUND($M$128+$L$128,2)</f>
        <v>0</v>
      </c>
      <c r="O128" s="74">
        <f>ROUND($I$128*$L$128,2)</f>
        <v>0</v>
      </c>
      <c r="P128" s="74">
        <f>ROUND($K$128*$M$128,2)</f>
        <v>0</v>
      </c>
      <c r="Q128" s="74">
        <f>ROUND($P$128+$O$128,2)</f>
        <v>0</v>
      </c>
      <c r="R128" s="60"/>
      <c r="S128" s="55"/>
    </row>
    <row r="129" spans="1:19" s="1" customFormat="1" ht="11.1" customHeight="1" x14ac:dyDescent="0.2">
      <c r="A129" s="55"/>
      <c r="B129" s="55"/>
      <c r="C129" s="55"/>
      <c r="D129" s="60"/>
      <c r="E129" s="60"/>
      <c r="F129" s="60"/>
      <c r="G129" s="60"/>
      <c r="H129" s="55"/>
      <c r="I129" s="74">
        <f>$F$129+$G$129+$H$129</f>
        <v>0</v>
      </c>
      <c r="J129" s="75">
        <v>1</v>
      </c>
      <c r="K129" s="74">
        <f>ROUND($I$129*$J$129,3)</f>
        <v>0</v>
      </c>
      <c r="L129" s="55"/>
      <c r="M129" s="55"/>
      <c r="N129" s="74">
        <f>ROUND($M$129+$L$129,2)</f>
        <v>0</v>
      </c>
      <c r="O129" s="74">
        <f>ROUND($I$129*$L$129,2)</f>
        <v>0</v>
      </c>
      <c r="P129" s="74">
        <f>ROUND($K$129*$M$129,2)</f>
        <v>0</v>
      </c>
      <c r="Q129" s="74">
        <f>ROUND($P$129+$O$129,2)</f>
        <v>0</v>
      </c>
      <c r="R129" s="60"/>
      <c r="S129" s="55"/>
    </row>
    <row r="130" spans="1:19" s="1" customFormat="1" ht="11.1" customHeight="1" x14ac:dyDescent="0.2">
      <c r="A130" s="55"/>
      <c r="B130" s="55"/>
      <c r="C130" s="55"/>
      <c r="D130" s="60"/>
      <c r="E130" s="60"/>
      <c r="F130" s="60"/>
      <c r="G130" s="60"/>
      <c r="H130" s="55"/>
      <c r="I130" s="74">
        <f>$F$130+$G$130+$H$130</f>
        <v>0</v>
      </c>
      <c r="J130" s="75">
        <v>1</v>
      </c>
      <c r="K130" s="74">
        <f>ROUND($I$130*$J$130,3)</f>
        <v>0</v>
      </c>
      <c r="L130" s="55"/>
      <c r="M130" s="55"/>
      <c r="N130" s="74">
        <f>ROUND($M$130+$L$130,2)</f>
        <v>0</v>
      </c>
      <c r="O130" s="74">
        <f>ROUND($I$130*$L$130,2)</f>
        <v>0</v>
      </c>
      <c r="P130" s="74">
        <f>ROUND($K$130*$M$130,2)</f>
        <v>0</v>
      </c>
      <c r="Q130" s="74">
        <f>ROUND($P$130+$O$130,2)</f>
        <v>0</v>
      </c>
      <c r="R130" s="60"/>
      <c r="S130" s="55"/>
    </row>
    <row r="131" spans="1:19" s="1" customFormat="1" ht="11.1" customHeight="1" x14ac:dyDescent="0.2">
      <c r="A131" s="55"/>
      <c r="B131" s="55"/>
      <c r="C131" s="55"/>
      <c r="D131" s="60"/>
      <c r="E131" s="60"/>
      <c r="F131" s="60"/>
      <c r="G131" s="60"/>
      <c r="H131" s="55"/>
      <c r="I131" s="74">
        <f>$F$131+$G$131+$H$131</f>
        <v>0</v>
      </c>
      <c r="J131" s="75">
        <v>1</v>
      </c>
      <c r="K131" s="74">
        <f>ROUND($I$131*$J$131,3)</f>
        <v>0</v>
      </c>
      <c r="L131" s="55"/>
      <c r="M131" s="55"/>
      <c r="N131" s="74">
        <f>ROUND($M$131+$L$131,2)</f>
        <v>0</v>
      </c>
      <c r="O131" s="74">
        <f>ROUND($I$131*$L$131,2)</f>
        <v>0</v>
      </c>
      <c r="P131" s="74">
        <f>ROUND($K$131*$M$131,2)</f>
        <v>0</v>
      </c>
      <c r="Q131" s="74">
        <f>ROUND($P$131+$O$131,2)</f>
        <v>0</v>
      </c>
      <c r="R131" s="60"/>
      <c r="S131" s="55"/>
    </row>
    <row r="132" spans="1:19" s="1" customFormat="1" ht="11.1" customHeight="1" x14ac:dyDescent="0.2">
      <c r="A132" s="55"/>
      <c r="B132" s="55"/>
      <c r="C132" s="55"/>
      <c r="D132" s="60"/>
      <c r="E132" s="60"/>
      <c r="F132" s="60"/>
      <c r="G132" s="60"/>
      <c r="H132" s="55"/>
      <c r="I132" s="74">
        <f>$F$132+$G$132+$H$132</f>
        <v>0</v>
      </c>
      <c r="J132" s="75">
        <v>1</v>
      </c>
      <c r="K132" s="74">
        <f>ROUND($I$132*$J$132,3)</f>
        <v>0</v>
      </c>
      <c r="L132" s="55"/>
      <c r="M132" s="55"/>
      <c r="N132" s="74">
        <f>ROUND($M$132+$L$132,2)</f>
        <v>0</v>
      </c>
      <c r="O132" s="74">
        <f>ROUND($I$132*$L$132,2)</f>
        <v>0</v>
      </c>
      <c r="P132" s="74">
        <f>ROUND($K$132*$M$132,2)</f>
        <v>0</v>
      </c>
      <c r="Q132" s="74">
        <f>ROUND($P$132+$O$132,2)</f>
        <v>0</v>
      </c>
      <c r="R132" s="60"/>
      <c r="S132" s="55"/>
    </row>
    <row r="133" spans="1:19" s="1" customFormat="1" ht="11.1" customHeight="1" x14ac:dyDescent="0.2">
      <c r="A133" s="55"/>
      <c r="B133" s="55"/>
      <c r="C133" s="55"/>
      <c r="D133" s="60"/>
      <c r="E133" s="60"/>
      <c r="F133" s="60"/>
      <c r="G133" s="60"/>
      <c r="H133" s="55"/>
      <c r="I133" s="74">
        <f>$F$133+$G$133+$H$133</f>
        <v>0</v>
      </c>
      <c r="J133" s="75">
        <v>1</v>
      </c>
      <c r="K133" s="74">
        <f>ROUND($I$133*$J$133,3)</f>
        <v>0</v>
      </c>
      <c r="L133" s="55"/>
      <c r="M133" s="55"/>
      <c r="N133" s="74">
        <f>ROUND($M$133+$L$133,2)</f>
        <v>0</v>
      </c>
      <c r="O133" s="74">
        <f>ROUND($I$133*$L$133,2)</f>
        <v>0</v>
      </c>
      <c r="P133" s="74">
        <f>ROUND($K$133*$M$133,2)</f>
        <v>0</v>
      </c>
      <c r="Q133" s="74">
        <f>ROUND($P$133+$O$133,2)</f>
        <v>0</v>
      </c>
      <c r="R133" s="60"/>
      <c r="S133" s="55"/>
    </row>
    <row r="134" spans="1:19" s="1" customFormat="1" ht="11.1" customHeight="1" x14ac:dyDescent="0.2">
      <c r="A134" s="55"/>
      <c r="B134" s="55"/>
      <c r="C134" s="55"/>
      <c r="D134" s="60"/>
      <c r="E134" s="60"/>
      <c r="F134" s="60"/>
      <c r="G134" s="60"/>
      <c r="H134" s="55"/>
      <c r="I134" s="74">
        <f>$F$134+$G$134+$H$134</f>
        <v>0</v>
      </c>
      <c r="J134" s="75">
        <v>1</v>
      </c>
      <c r="K134" s="74">
        <f>ROUND($I$134*$J$134,3)</f>
        <v>0</v>
      </c>
      <c r="L134" s="55"/>
      <c r="M134" s="55"/>
      <c r="N134" s="74">
        <f>ROUND($M$134+$L$134,2)</f>
        <v>0</v>
      </c>
      <c r="O134" s="74">
        <f>ROUND($I$134*$L$134,2)</f>
        <v>0</v>
      </c>
      <c r="P134" s="74">
        <f>ROUND($K$134*$M$134,2)</f>
        <v>0</v>
      </c>
      <c r="Q134" s="74">
        <f>ROUND($P$134+$O$134,2)</f>
        <v>0</v>
      </c>
      <c r="R134" s="60"/>
      <c r="S134" s="55"/>
    </row>
    <row r="135" spans="1:19" s="1" customFormat="1" ht="11.1" customHeight="1" x14ac:dyDescent="0.2">
      <c r="A135" s="55"/>
      <c r="B135" s="55"/>
      <c r="C135" s="55"/>
      <c r="D135" s="60"/>
      <c r="E135" s="60"/>
      <c r="F135" s="60"/>
      <c r="G135" s="60"/>
      <c r="H135" s="55"/>
      <c r="I135" s="74">
        <f>$F$135+$G$135+$H$135</f>
        <v>0</v>
      </c>
      <c r="J135" s="75">
        <v>1</v>
      </c>
      <c r="K135" s="74">
        <f>ROUND($I$135*$J$135,3)</f>
        <v>0</v>
      </c>
      <c r="L135" s="55"/>
      <c r="M135" s="55"/>
      <c r="N135" s="74">
        <f>ROUND($M$135+$L$135,2)</f>
        <v>0</v>
      </c>
      <c r="O135" s="74">
        <f>ROUND($I$135*$L$135,2)</f>
        <v>0</v>
      </c>
      <c r="P135" s="74">
        <f>ROUND($K$135*$M$135,2)</f>
        <v>0</v>
      </c>
      <c r="Q135" s="74">
        <f>ROUND($P$135+$O$135,2)</f>
        <v>0</v>
      </c>
      <c r="R135" s="60"/>
      <c r="S135" s="55"/>
    </row>
    <row r="136" spans="1:19" s="1" customFormat="1" ht="11.1" customHeight="1" x14ac:dyDescent="0.2">
      <c r="A136" s="55"/>
      <c r="B136" s="55"/>
      <c r="C136" s="55"/>
      <c r="D136" s="60"/>
      <c r="E136" s="60"/>
      <c r="F136" s="60"/>
      <c r="G136" s="60"/>
      <c r="H136" s="55"/>
      <c r="I136" s="74">
        <f>$F$136+$G$136+$H$136</f>
        <v>0</v>
      </c>
      <c r="J136" s="75">
        <v>1</v>
      </c>
      <c r="K136" s="74">
        <f>ROUND($I$136*$J$136,3)</f>
        <v>0</v>
      </c>
      <c r="L136" s="55"/>
      <c r="M136" s="55"/>
      <c r="N136" s="74">
        <f>ROUND($M$136+$L$136,2)</f>
        <v>0</v>
      </c>
      <c r="O136" s="74">
        <f>ROUND($I$136*$L$136,2)</f>
        <v>0</v>
      </c>
      <c r="P136" s="74">
        <f>ROUND($K$136*$M$136,2)</f>
        <v>0</v>
      </c>
      <c r="Q136" s="74">
        <f>ROUND($P$136+$O$136,2)</f>
        <v>0</v>
      </c>
      <c r="R136" s="60"/>
      <c r="S136" s="55"/>
    </row>
    <row r="137" spans="1:19" s="1" customFormat="1" ht="11.1" customHeight="1" x14ac:dyDescent="0.2">
      <c r="A137" s="55"/>
      <c r="B137" s="55"/>
      <c r="C137" s="55"/>
      <c r="D137" s="60"/>
      <c r="E137" s="60"/>
      <c r="F137" s="60"/>
      <c r="G137" s="60"/>
      <c r="H137" s="55"/>
      <c r="I137" s="74">
        <f>$F$137+$G$137+$H$137</f>
        <v>0</v>
      </c>
      <c r="J137" s="75">
        <v>1</v>
      </c>
      <c r="K137" s="74">
        <f>ROUND($I$137*$J$137,3)</f>
        <v>0</v>
      </c>
      <c r="L137" s="55"/>
      <c r="M137" s="55"/>
      <c r="N137" s="74">
        <f>ROUND($M$137+$L$137,2)</f>
        <v>0</v>
      </c>
      <c r="O137" s="74">
        <f>ROUND($I$137*$L$137,2)</f>
        <v>0</v>
      </c>
      <c r="P137" s="74">
        <f>ROUND($K$137*$M$137,2)</f>
        <v>0</v>
      </c>
      <c r="Q137" s="74">
        <f>ROUND($P$137+$O$137,2)</f>
        <v>0</v>
      </c>
      <c r="R137" s="60"/>
      <c r="S137" s="55"/>
    </row>
    <row r="138" spans="1:19" s="1" customFormat="1" ht="11.1" customHeight="1" x14ac:dyDescent="0.2">
      <c r="A138" s="55"/>
      <c r="B138" s="55"/>
      <c r="C138" s="55"/>
      <c r="D138" s="60"/>
      <c r="E138" s="60"/>
      <c r="F138" s="60"/>
      <c r="G138" s="60"/>
      <c r="H138" s="55"/>
      <c r="I138" s="74">
        <f>$F$138+$G$138+$H$138</f>
        <v>0</v>
      </c>
      <c r="J138" s="75">
        <v>1</v>
      </c>
      <c r="K138" s="74">
        <f>ROUND($I$138*$J$138,3)</f>
        <v>0</v>
      </c>
      <c r="L138" s="55"/>
      <c r="M138" s="55"/>
      <c r="N138" s="74">
        <f>ROUND($M$138+$L$138,2)</f>
        <v>0</v>
      </c>
      <c r="O138" s="74">
        <f>ROUND($I$138*$L$138,2)</f>
        <v>0</v>
      </c>
      <c r="P138" s="74">
        <f>ROUND($K$138*$M$138,2)</f>
        <v>0</v>
      </c>
      <c r="Q138" s="74">
        <f>ROUND($P$138+$O$138,2)</f>
        <v>0</v>
      </c>
      <c r="R138" s="60"/>
      <c r="S138" s="55"/>
    </row>
    <row r="139" spans="1:19" s="1" customFormat="1" ht="11.1" customHeight="1" x14ac:dyDescent="0.2"/>
    <row r="140" spans="1:19" s="1" customFormat="1" ht="11.1" customHeight="1" x14ac:dyDescent="0.2">
      <c r="A140" s="17" t="s">
        <v>172</v>
      </c>
    </row>
    <row r="141" spans="1:19" s="1" customFormat="1" ht="11.1" customHeight="1" x14ac:dyDescent="0.2"/>
    <row r="142" spans="1:19" s="1" customFormat="1" ht="11.1" customHeight="1" x14ac:dyDescent="0.2">
      <c r="A142" s="40"/>
      <c r="B142" s="1" t="s">
        <v>173</v>
      </c>
    </row>
    <row r="143" spans="1:19" s="1" customFormat="1" ht="11.1" customHeight="1" x14ac:dyDescent="0.2">
      <c r="A143" s="1" t="s">
        <v>174</v>
      </c>
    </row>
  </sheetData>
  <sheetProtection algorithmName="SHA-512" hashValue="k7OYvv4t+v2b94uaIJg1or8En3MDigG2rXTbpv4M4k3khpMnJTXJBCUXmYO0BlQxt+ugd5iosmprZWpeqSz2kg==" saltValue="jxwY5xyw3i8gNjuNA2OeT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2025-06-19T10:03:12Z</dcterms:modified>
</cp:coreProperties>
</file>