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1\ОВК\Претенденту\"/>
    </mc:Choice>
  </mc:AlternateContent>
  <xr:revisionPtr revIDLastSave="0" documentId="13_ncr:1_{31AD263F-2E80-4F7E-B3A1-49BEF1B88EC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59" i="1" l="1"/>
  <c r="N59" i="1"/>
  <c r="K59" i="1"/>
  <c r="P59" i="1" s="1"/>
  <c r="Q59" i="1" s="1"/>
  <c r="I59" i="1"/>
  <c r="N58" i="1"/>
  <c r="I58" i="1"/>
  <c r="O58" i="1" s="1"/>
  <c r="O57" i="1"/>
  <c r="N57" i="1"/>
  <c r="K57" i="1"/>
  <c r="P57" i="1" s="1"/>
  <c r="Q57" i="1" s="1"/>
  <c r="I57" i="1"/>
  <c r="N56" i="1"/>
  <c r="I56" i="1"/>
  <c r="O56" i="1" s="1"/>
  <c r="O55" i="1"/>
  <c r="N55" i="1"/>
  <c r="K55" i="1"/>
  <c r="P55" i="1" s="1"/>
  <c r="Q55" i="1" s="1"/>
  <c r="I55" i="1"/>
  <c r="N54" i="1"/>
  <c r="I54" i="1"/>
  <c r="O54" i="1" s="1"/>
  <c r="O53" i="1"/>
  <c r="N53" i="1"/>
  <c r="K53" i="1"/>
  <c r="P53" i="1" s="1"/>
  <c r="Q53" i="1" s="1"/>
  <c r="I53" i="1"/>
  <c r="N52" i="1"/>
  <c r="I52" i="1"/>
  <c r="O52" i="1" s="1"/>
  <c r="O51" i="1"/>
  <c r="N51" i="1"/>
  <c r="K51" i="1"/>
  <c r="P51" i="1" s="1"/>
  <c r="Q51" i="1" s="1"/>
  <c r="I51" i="1"/>
  <c r="N50" i="1"/>
  <c r="I50" i="1"/>
  <c r="O50" i="1" s="1"/>
  <c r="O49" i="1"/>
  <c r="N49" i="1"/>
  <c r="K49" i="1"/>
  <c r="P49" i="1" s="1"/>
  <c r="Q49" i="1" s="1"/>
  <c r="I49" i="1"/>
  <c r="N48" i="1"/>
  <c r="I48" i="1"/>
  <c r="O48" i="1" s="1"/>
  <c r="O47" i="1" s="1"/>
  <c r="N41" i="1"/>
  <c r="K41" i="1"/>
  <c r="P41" i="1" s="1"/>
  <c r="I41" i="1"/>
  <c r="O41" i="1" s="1"/>
  <c r="N38" i="1"/>
  <c r="K38" i="1"/>
  <c r="P38" i="1" s="1"/>
  <c r="I38" i="1"/>
  <c r="O38" i="1" s="1"/>
  <c r="O37" i="1"/>
  <c r="O35" i="1" s="1"/>
  <c r="N37" i="1"/>
  <c r="I37" i="1"/>
  <c r="K37" i="1" s="1"/>
  <c r="P37" i="1" s="1"/>
  <c r="O34" i="1"/>
  <c r="O33" i="1" s="1"/>
  <c r="N34" i="1"/>
  <c r="I34" i="1"/>
  <c r="K34" i="1" s="1"/>
  <c r="P34" i="1" s="1"/>
  <c r="N32" i="1"/>
  <c r="I32" i="1"/>
  <c r="O32" i="1" s="1"/>
  <c r="O31" i="1"/>
  <c r="N31" i="1"/>
  <c r="I31" i="1"/>
  <c r="K31" i="1" s="1"/>
  <c r="P31" i="1" s="1"/>
  <c r="Q31" i="1" s="1"/>
  <c r="N30" i="1"/>
  <c r="I30" i="1"/>
  <c r="O30" i="1" s="1"/>
  <c r="O29" i="1"/>
  <c r="N29" i="1"/>
  <c r="I29" i="1"/>
  <c r="K29" i="1" s="1"/>
  <c r="P29" i="1" s="1"/>
  <c r="N28" i="1"/>
  <c r="I28" i="1"/>
  <c r="O28" i="1" s="1"/>
  <c r="O27" i="1"/>
  <c r="N27" i="1"/>
  <c r="I27" i="1"/>
  <c r="K27" i="1" s="1"/>
  <c r="P27" i="1" s="1"/>
  <c r="N26" i="1"/>
  <c r="I26" i="1"/>
  <c r="O26" i="1" s="1"/>
  <c r="O25" i="1"/>
  <c r="N25" i="1"/>
  <c r="I25" i="1"/>
  <c r="K25" i="1" s="1"/>
  <c r="P25" i="1" s="1"/>
  <c r="O22" i="1"/>
  <c r="N22" i="1"/>
  <c r="I22" i="1"/>
  <c r="K22" i="1" s="1"/>
  <c r="P22" i="1" s="1"/>
  <c r="Q22" i="1" s="1"/>
  <c r="N21" i="1"/>
  <c r="I21" i="1"/>
  <c r="O21" i="1" s="1"/>
  <c r="O19" i="1"/>
  <c r="N19" i="1"/>
  <c r="I19" i="1"/>
  <c r="K19" i="1" s="1"/>
  <c r="Q27" i="1" l="1"/>
  <c r="Q29" i="1"/>
  <c r="Q25" i="1"/>
  <c r="P33" i="1"/>
  <c r="Q34" i="1"/>
  <c r="Q33" i="1" s="1"/>
  <c r="P40" i="1"/>
  <c r="P39" i="1"/>
  <c r="Q41" i="1"/>
  <c r="P19" i="1"/>
  <c r="K18" i="1"/>
  <c r="O39" i="1"/>
  <c r="O40" i="1"/>
  <c r="O15" i="1"/>
  <c r="O24" i="1"/>
  <c r="O20" i="1"/>
  <c r="O14" i="1"/>
  <c r="O23" i="1"/>
  <c r="P36" i="1"/>
  <c r="P35" i="1"/>
  <c r="Q37" i="1"/>
  <c r="Q38" i="1"/>
  <c r="O17" i="1"/>
  <c r="K26" i="1"/>
  <c r="P26" i="1" s="1"/>
  <c r="Q26" i="1" s="1"/>
  <c r="K30" i="1"/>
  <c r="P30" i="1" s="1"/>
  <c r="Q30" i="1" s="1"/>
  <c r="K32" i="1"/>
  <c r="P32" i="1" s="1"/>
  <c r="Q32" i="1" s="1"/>
  <c r="K48" i="1"/>
  <c r="P48" i="1" s="1"/>
  <c r="K52" i="1"/>
  <c r="P52" i="1" s="1"/>
  <c r="Q52" i="1" s="1"/>
  <c r="O18" i="1"/>
  <c r="O36" i="1"/>
  <c r="O13" i="1"/>
  <c r="Q45" i="1" s="1"/>
  <c r="K21" i="1"/>
  <c r="K28" i="1"/>
  <c r="P28" i="1" s="1"/>
  <c r="Q28" i="1" s="1"/>
  <c r="K50" i="1"/>
  <c r="P50" i="1" s="1"/>
  <c r="Q50" i="1" s="1"/>
  <c r="K54" i="1"/>
  <c r="P54" i="1" s="1"/>
  <c r="Q54" i="1" s="1"/>
  <c r="K56" i="1"/>
  <c r="P56" i="1" s="1"/>
  <c r="Q56" i="1" s="1"/>
  <c r="K58" i="1"/>
  <c r="P58" i="1" s="1"/>
  <c r="Q58" i="1" s="1"/>
  <c r="O16" i="1"/>
  <c r="Q35" i="1" l="1"/>
  <c r="Q36" i="1"/>
  <c r="P47" i="1"/>
  <c r="Q48" i="1"/>
  <c r="Q47" i="1" s="1"/>
  <c r="P23" i="1"/>
  <c r="Q39" i="1"/>
  <c r="Q40" i="1"/>
  <c r="K20" i="1"/>
  <c r="P21" i="1"/>
  <c r="P15" i="1" s="1"/>
  <c r="P24" i="1"/>
  <c r="P18" i="1"/>
  <c r="P16" i="1"/>
  <c r="P13" i="1"/>
  <c r="Q44" i="1" s="1"/>
  <c r="Q19" i="1"/>
  <c r="P17" i="1"/>
  <c r="P14" i="1"/>
  <c r="Q24" i="1"/>
  <c r="Q23" i="1"/>
  <c r="Q18" i="1" l="1"/>
  <c r="N18" i="1" s="1"/>
  <c r="Q21" i="1"/>
  <c r="Q20" i="1" s="1"/>
  <c r="N20" i="1" s="1"/>
  <c r="P20" i="1"/>
  <c r="Q14" i="1" l="1"/>
  <c r="Q15" i="1"/>
  <c r="Q16" i="1"/>
  <c r="Q13" i="1"/>
  <c r="Q42" i="1" s="1"/>
  <c r="Q46" i="1" s="1"/>
  <c r="Q17" i="1"/>
</calcChain>
</file>

<file path=xl/sharedStrings.xml><?xml version="1.0" encoding="utf-8"?>
<sst xmlns="http://schemas.openxmlformats.org/spreadsheetml/2006/main" count="115" uniqueCount="90">
  <si>
    <t>Приложение</t>
  </si>
  <si>
    <t>К договору</t>
  </si>
  <si>
    <t>Расшифровка стоимости работ</t>
  </si>
  <si>
    <t>Таежный ГП-1</t>
  </si>
  <si>
    <t>Устройство внутреннего водоотведения (ЭТАЛОН) ниже отм.0,000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</si>
  <si>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</si>
  <si>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</si>
  <si>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</si>
  <si>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</si>
  <si>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</si>
  <si>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</si>
  <si>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</si>
  <si>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</si>
  <si>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</si>
  <si>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</si>
  <si>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</si>
  <si>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</si>
  <si>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</si>
  <si>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</si>
  <si>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</si>
  <si>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</si>
  <si>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</si>
  <si>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</si>
  <si>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</si>
  <si>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</si>
  <si>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</si>
  <si>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</si>
  <si>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</si>
  <si>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</si>
  <si>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</si>
  <si>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</si>
  <si>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</si>
  <si>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</si>
  <si>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</si>
  <si>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</si>
  <si>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</si>
  <si>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</si>
  <si>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</si>
  <si>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</si>
  <si>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</si>
  <si>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</si>
  <si>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</si>
  <si>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</si>
  <si>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</si>
  <si>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</si>
  <si>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</si>
  <si>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</si>
  <si>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водоотведения (ЭТАЛОН)</t>
  </si>
  <si>
    <t>Бурение отверстий</t>
  </si>
  <si>
    <t>Бурение отверстий в стенах подвала свыше Ø100</t>
  </si>
  <si>
    <t>шт</t>
  </si>
  <si>
    <t>Объемы ориентировочные, будет корректировка РД!!! для сетей К1, К2</t>
  </si>
  <si>
    <t>Заделка отверстий в стенах с устройством гильз для прохода коммуникаций</t>
  </si>
  <si>
    <t>Объемы ориентировочные, будет корректировка РД!!! В стоимости ФОТ учесть материалы для заделки отверстий.</t>
  </si>
  <si>
    <t>Труба стальная электросварная Ø127х5,0</t>
  </si>
  <si>
    <t>м.п.</t>
  </si>
  <si>
    <t>Ливневая канализация (К2)</t>
  </si>
  <si>
    <t>Монтаж трубопроводов ливневой канализации (К2) из полипропилена</t>
  </si>
  <si>
    <t>Тройник НПВХ Ø110х2"</t>
  </si>
  <si>
    <t>Объемы ориентировочные, будет корректировка РД!!!</t>
  </si>
  <si>
    <t>Патрубок НПВХ раструбный с фланцем ПВХ 110х100</t>
  </si>
  <si>
    <t>Труба канализационная раструбная из НПВХ Ø110х3,2</t>
  </si>
  <si>
    <t>Объемы ориентировочные, будет корректировка РД!!! с уплотнительным кольцом. В ст-ти мат-ла учтена НР на материал 1,03. 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</si>
  <si>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Труба полипропиленовая PPR PN25 Ø40х6,7</t>
  </si>
  <si>
    <t>Объемы ориентировочные, будет корректировка РД!!! 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</si>
  <si>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Тройник НПВХ Ø110 90°</t>
  </si>
  <si>
    <t>Объемы ориентировочные, будет корректировка РД!!!</t>
  </si>
  <si>
    <t>Тройник НПВХ Ø110 45°</t>
  </si>
  <si>
    <t>Отвод НПВХ 45° Ø110</t>
  </si>
  <si>
    <t>Объемы ориентировочные, будет корректировка РД!!! двухраструбный</t>
  </si>
  <si>
    <t>Труба стальная электросварная Ø32х3,0</t>
  </si>
  <si>
    <t>Объемы ориентировочные, будет корректировка РД!!! В ст-ти мат-ла учтена НР на материал 1,01. 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</si>
  <si>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Монтаж трубопроводов ливневой канализации (К2) стальных</t>
  </si>
  <si>
    <t>Фланец стальной глухой 100-10</t>
  </si>
  <si>
    <t>Система канализации случайных стоков (К3)</t>
  </si>
  <si>
    <t>Монтаж трубопроводов канализации случайных стоков (К3) из полипропилена</t>
  </si>
  <si>
    <t>Насос погружной Q=5,0 м3/ч, H=7м, N=1,1кВт</t>
  </si>
  <si>
    <t>Насос термостойкий Q=5,0 м3/ч, H=18м, N=1,1кВт</t>
  </si>
  <si>
    <t>Хозяйственно-бытовая канализация (К1)</t>
  </si>
  <si>
    <t>Монтаж трубопроводов хозяйственно-бытовой канализации (К1) из полипропилена</t>
  </si>
  <si>
    <t>Труба полипропиленовая канализационная с раструбом Ø110х2,7 рыжая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</si>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</sst>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8" fillId="2" borderId="5" xfId="0" applyFont="1" applyFill="1" applyBorder="1" applyAlignment="1">
      <alignment horizontal="center" vertical="center" wrapText="1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9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64"/>
  <sheetViews>
    <sheetView tabSelected="1" topLeftCell="A4" workbookViewId="0">
      <selection activeCell="L26" sqref="L26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38" t="s">
        <v>2</v>
      </c>
      <c r="B6" s="38"/>
      <c r="C6" s="38"/>
      <c r="D6" s="38"/>
      <c r="E6" s="38"/>
      <c r="F6" s="38"/>
      <c r="G6" s="38"/>
    </row>
    <row r="7" spans="1:19" s="2" customFormat="1" ht="12.95" customHeight="1" x14ac:dyDescent="0.2">
      <c r="A7" s="39" t="s">
        <v>3</v>
      </c>
      <c r="B7" s="39"/>
      <c r="C7" s="39"/>
      <c r="D7" s="39"/>
      <c r="E7" s="39"/>
      <c r="F7" s="39"/>
      <c r="G7" s="39"/>
    </row>
    <row r="8" spans="1:19" s="2" customFormat="1" ht="12.95" customHeight="1" x14ac:dyDescent="0.2">
      <c r="A8" s="39" t="s">
        <v>4</v>
      </c>
      <c r="B8" s="39"/>
      <c r="C8" s="39"/>
      <c r="D8" s="39"/>
      <c r="E8" s="39"/>
      <c r="F8" s="39"/>
      <c r="G8" s="39"/>
    </row>
    <row r="9" spans="1:19" s="1" customFormat="1" ht="11.1" customHeight="1" x14ac:dyDescent="0.2"/>
    <row r="10" spans="1:19" s="4" customFormat="1" ht="30" customHeight="1" x14ac:dyDescent="0.2">
      <c r="A10" s="40" t="s">
        <v>5</v>
      </c>
      <c r="B10" s="42" t="s">
        <v>6</v>
      </c>
      <c r="C10" s="40" t="s">
        <v>7</v>
      </c>
      <c r="D10" s="44" t="s">
        <v>8</v>
      </c>
      <c r="E10" s="44" t="s">
        <v>9</v>
      </c>
      <c r="F10" s="44" t="s">
        <v>10</v>
      </c>
      <c r="G10" s="40" t="s">
        <v>11</v>
      </c>
      <c r="H10" s="5" t="s">
        <v>12</v>
      </c>
      <c r="I10" s="42" t="s">
        <v>13</v>
      </c>
      <c r="J10" s="42" t="s">
        <v>14</v>
      </c>
      <c r="K10" s="42" t="s">
        <v>15</v>
      </c>
      <c r="L10" s="46" t="s">
        <v>16</v>
      </c>
      <c r="M10" s="46"/>
      <c r="N10" s="46"/>
      <c r="O10" s="46" t="s">
        <v>17</v>
      </c>
      <c r="P10" s="46"/>
      <c r="Q10" s="42" t="s">
        <v>18</v>
      </c>
      <c r="R10" s="42" t="s">
        <v>19</v>
      </c>
      <c r="S10" s="42" t="s">
        <v>20</v>
      </c>
    </row>
    <row r="11" spans="1:19" s="4" customFormat="1" ht="36.950000000000003" customHeight="1" x14ac:dyDescent="0.2">
      <c r="A11" s="41"/>
      <c r="B11" s="43"/>
      <c r="C11" s="41"/>
      <c r="D11" s="45"/>
      <c r="E11" s="45"/>
      <c r="F11" s="45"/>
      <c r="G11" s="41"/>
      <c r="H11" s="51" t="s">
        <v>21</v>
      </c>
      <c r="I11" s="43"/>
      <c r="J11" s="43"/>
      <c r="K11" s="43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3"/>
      <c r="R11" s="43"/>
      <c r="S11" s="43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69" t="s">
        <v>44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>
        <f>ROUND($O$19+$O$21+$O$22+$O$25+$O$26+$O$27+$O$28+$O$29+$O$30+$O$31+$O$32+$O$34+$O$37+$O$38+$O$41,2)</f>
        <v>0</v>
      </c>
      <c r="P13" s="9">
        <f>ROUND($P$19+$P$21+$P$22+$P$25+$P$26+$P$27+$P$28+$P$29+$P$30+$P$31+$P$32+$P$34+$P$37+$P$38+$P$41,2)</f>
        <v>0</v>
      </c>
      <c r="Q13" s="9">
        <f>ROUND($Q$19+$Q$21+$Q$22+$Q$25+$Q$26+$Q$27+$Q$28+$Q$29+$Q$30+$Q$31+$Q$32+$Q$34+$Q$37+$Q$38+$Q$41,2)</f>
        <v>0</v>
      </c>
      <c r="R13" s="9"/>
      <c r="S13" s="9"/>
    </row>
    <row r="14" spans="1:19" s="1" customFormat="1" ht="12" customHeight="1" outlineLevel="2" x14ac:dyDescent="0.2">
      <c r="A14" s="7"/>
      <c r="B14" s="69" t="s">
        <v>45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>
        <f>ROUND($O$19+$O$21+$O$22+$O$25+$O$26+$O$27+$O$28+$O$29+$O$30+$O$31+$O$32+$O$34+$O$37+$O$38+$O$41,2)</f>
        <v>0</v>
      </c>
      <c r="P14" s="9">
        <f>ROUND($P$19+$P$21+$P$22+$P$25+$P$26+$P$27+$P$28+$P$29+$P$30+$P$31+$P$32+$P$34+$P$37+$P$38+$P$41,2)</f>
        <v>0</v>
      </c>
      <c r="Q14" s="9">
        <f>ROUND($Q$19+$Q$21+$Q$22+$Q$25+$Q$26+$Q$27+$Q$28+$Q$29+$Q$30+$Q$31+$Q$32+$Q$34+$Q$37+$Q$38+$Q$41,2)</f>
        <v>0</v>
      </c>
      <c r="R14" s="9"/>
      <c r="S14" s="9"/>
    </row>
    <row r="15" spans="1:19" s="1" customFormat="1" ht="12" customHeight="1" outlineLevel="3" x14ac:dyDescent="0.2">
      <c r="A15" s="7"/>
      <c r="B15" s="69" t="s">
        <v>46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>
        <f>ROUND($O$19+$O$21+$O$22+$O$25+$O$26+$O$27+$O$28+$O$29+$O$30+$O$31+$O$32+$O$34+$O$37+$O$38+$O$41,2)</f>
        <v>0</v>
      </c>
      <c r="P15" s="9">
        <f>ROUND($P$19+$P$21+$P$22+$P$25+$P$26+$P$27+$P$28+$P$29+$P$30+$P$31+$P$32+$P$34+$P$37+$P$38+$P$41,2)</f>
        <v>0</v>
      </c>
      <c r="Q15" s="9">
        <f>ROUND($Q$19+$Q$21+$Q$22+$Q$25+$Q$26+$Q$27+$Q$28+$Q$29+$Q$30+$Q$31+$Q$32+$Q$34+$Q$37+$Q$38+$Q$41,2)</f>
        <v>0</v>
      </c>
      <c r="R15" s="9"/>
      <c r="S15" s="9"/>
    </row>
    <row r="16" spans="1:19" s="1" customFormat="1" ht="12" customHeight="1" outlineLevel="4" x14ac:dyDescent="0.2">
      <c r="A16" s="7"/>
      <c r="B16" s="69" t="s">
        <v>47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>
        <f>ROUND($O$19+$O$21+$O$22+$O$25+$O$26+$O$27+$O$28+$O$29+$O$30+$O$31+$O$32+$O$34+$O$37+$O$38+$O$41,2)</f>
        <v>0</v>
      </c>
      <c r="P16" s="9">
        <f>ROUND($P$19+$P$21+$P$22+$P$25+$P$26+$P$27+$P$28+$P$29+$P$30+$P$31+$P$32+$P$34+$P$37+$P$38+$P$41,2)</f>
        <v>0</v>
      </c>
      <c r="Q16" s="9">
        <f>ROUND($Q$19+$Q$21+$Q$22+$Q$25+$Q$26+$Q$27+$Q$28+$Q$29+$Q$30+$Q$31+$Q$32+$Q$34+$Q$37+$Q$38+$Q$41,2)</f>
        <v>0</v>
      </c>
      <c r="R16" s="9"/>
      <c r="S16" s="9"/>
    </row>
    <row r="17" spans="1:19" s="1" customFormat="1" ht="12" customHeight="1" outlineLevel="5" x14ac:dyDescent="0.2">
      <c r="A17" s="7"/>
      <c r="B17" s="69" t="s">
        <v>48</v>
      </c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>
        <f>ROUND($O$19+$O$21+$O$22,2)</f>
        <v>0</v>
      </c>
      <c r="P17" s="9">
        <f>ROUND($P$19+$P$21+$P$22,2)</f>
        <v>0</v>
      </c>
      <c r="Q17" s="9">
        <f>ROUND($Q$19+$Q$21+$Q$22,2)</f>
        <v>0</v>
      </c>
      <c r="R17" s="9"/>
      <c r="S17" s="9"/>
    </row>
    <row r="18" spans="1:19" s="10" customFormat="1" ht="21.95" customHeight="1" outlineLevel="6" x14ac:dyDescent="0.15">
      <c r="A18" s="11">
        <v>1</v>
      </c>
      <c r="B18" s="70" t="s">
        <v>49</v>
      </c>
      <c r="C18" s="12" t="s">
        <v>50</v>
      </c>
      <c r="D18" s="12"/>
      <c r="E18" s="12"/>
      <c r="F18" s="12"/>
      <c r="G18" s="12"/>
      <c r="H18" s="13">
        <v>24</v>
      </c>
      <c r="I18" s="13">
        <v>24</v>
      </c>
      <c r="J18" s="14"/>
      <c r="K18" s="14">
        <f>$K$19</f>
        <v>24</v>
      </c>
      <c r="L18" s="14"/>
      <c r="M18" s="14"/>
      <c r="N18" s="14">
        <f>ROUND($Q$18/$K$18,2)</f>
        <v>0</v>
      </c>
      <c r="O18" s="14">
        <f>ROUND($O$19,2)</f>
        <v>0</v>
      </c>
      <c r="P18" s="14">
        <f>ROUND($P$19,2)</f>
        <v>0</v>
      </c>
      <c r="Q18" s="14">
        <f>ROUND($Q$19,2)</f>
        <v>0</v>
      </c>
      <c r="R18" s="15" t="s">
        <v>51</v>
      </c>
      <c r="S18" s="63"/>
    </row>
    <row r="19" spans="1:19" s="16" customFormat="1" ht="11.1" customHeight="1" outlineLevel="7" x14ac:dyDescent="0.2">
      <c r="A19" s="17"/>
      <c r="B19" s="71" t="s">
        <v>22</v>
      </c>
      <c r="C19" s="18" t="s">
        <v>50</v>
      </c>
      <c r="D19" s="18"/>
      <c r="E19" s="18"/>
      <c r="F19" s="18"/>
      <c r="G19" s="18"/>
      <c r="H19" s="19">
        <v>24</v>
      </c>
      <c r="I19" s="19">
        <f>$H$19</f>
        <v>24</v>
      </c>
      <c r="J19" s="19">
        <v>1</v>
      </c>
      <c r="K19" s="20">
        <f>ROUND($I$19*$J$19,3)</f>
        <v>24</v>
      </c>
      <c r="L19" s="52"/>
      <c r="M19" s="53"/>
      <c r="N19" s="47">
        <f>ROUND($M$19+$L$19,2)</f>
        <v>0</v>
      </c>
      <c r="O19" s="20">
        <f>ROUND($I$19*$L$19,2)</f>
        <v>0</v>
      </c>
      <c r="P19" s="20">
        <f>ROUND($K$19*$M$19,2)</f>
        <v>0</v>
      </c>
      <c r="Q19" s="20">
        <f>ROUND($P$19+$O$19,2)</f>
        <v>0</v>
      </c>
      <c r="R19" s="20"/>
      <c r="S19" s="64"/>
    </row>
    <row r="20" spans="1:19" s="10" customFormat="1" ht="42" customHeight="1" outlineLevel="6" x14ac:dyDescent="0.15">
      <c r="A20" s="11">
        <v>2</v>
      </c>
      <c r="B20" s="70" t="s">
        <v>52</v>
      </c>
      <c r="C20" s="12" t="s">
        <v>50</v>
      </c>
      <c r="D20" s="12"/>
      <c r="E20" s="12"/>
      <c r="F20" s="12"/>
      <c r="G20" s="12"/>
      <c r="H20" s="13">
        <v>24</v>
      </c>
      <c r="I20" s="13">
        <v>24</v>
      </c>
      <c r="J20" s="14"/>
      <c r="K20" s="14">
        <f>$K$21</f>
        <v>24</v>
      </c>
      <c r="L20" s="54"/>
      <c r="M20" s="54"/>
      <c r="N20" s="14">
        <f>ROUND($Q$20/$K$20,2)</f>
        <v>0</v>
      </c>
      <c r="O20" s="14">
        <f>ROUND($O$21+$O$22,2)</f>
        <v>0</v>
      </c>
      <c r="P20" s="14">
        <f>ROUND($P$21+$P$22,2)</f>
        <v>0</v>
      </c>
      <c r="Q20" s="14">
        <f>ROUND($Q$21+$Q$22,2)</f>
        <v>0</v>
      </c>
      <c r="R20" s="15" t="s">
        <v>53</v>
      </c>
      <c r="S20" s="63"/>
    </row>
    <row r="21" spans="1:19" s="16" customFormat="1" ht="11.1" customHeight="1" outlineLevel="7" x14ac:dyDescent="0.2">
      <c r="A21" s="17"/>
      <c r="B21" s="71" t="s">
        <v>22</v>
      </c>
      <c r="C21" s="18" t="s">
        <v>50</v>
      </c>
      <c r="D21" s="18"/>
      <c r="E21" s="18"/>
      <c r="F21" s="18"/>
      <c r="G21" s="18"/>
      <c r="H21" s="19">
        <v>24</v>
      </c>
      <c r="I21" s="19">
        <f>$H$21</f>
        <v>24</v>
      </c>
      <c r="J21" s="19">
        <v>1</v>
      </c>
      <c r="K21" s="20">
        <f>ROUND($I$21*$J$21,3)</f>
        <v>24</v>
      </c>
      <c r="L21" s="55"/>
      <c r="M21" s="53"/>
      <c r="N21" s="48">
        <f>ROUND($M$21+$L$21,2)</f>
        <v>0</v>
      </c>
      <c r="O21" s="20">
        <f>ROUND($I$21*$L$21,2)</f>
        <v>0</v>
      </c>
      <c r="P21" s="20">
        <f>ROUND($K$21*$M$21,2)</f>
        <v>0</v>
      </c>
      <c r="Q21" s="20">
        <f>ROUND($P$21+$O$21,2)</f>
        <v>0</v>
      </c>
      <c r="R21" s="20"/>
      <c r="S21" s="64"/>
    </row>
    <row r="22" spans="1:19" s="1" customFormat="1" ht="11.1" customHeight="1" outlineLevel="7" x14ac:dyDescent="0.2">
      <c r="A22" s="21"/>
      <c r="B22" s="72" t="s">
        <v>54</v>
      </c>
      <c r="C22" s="22" t="s">
        <v>55</v>
      </c>
      <c r="D22" s="22"/>
      <c r="E22" s="22"/>
      <c r="F22" s="22"/>
      <c r="G22" s="22"/>
      <c r="H22" s="23">
        <v>7.2</v>
      </c>
      <c r="I22" s="23">
        <f>$H$22</f>
        <v>7.2</v>
      </c>
      <c r="J22" s="25">
        <v>1</v>
      </c>
      <c r="K22" s="24">
        <f>ROUND($I$22*$J$22,3)</f>
        <v>7.2</v>
      </c>
      <c r="L22" s="56"/>
      <c r="M22" s="56"/>
      <c r="N22" s="24">
        <f>ROUND($M$22+$L$22,2)</f>
        <v>0</v>
      </c>
      <c r="O22" s="24">
        <f>ROUND($I$22*$L$22,2)</f>
        <v>0</v>
      </c>
      <c r="P22" s="24">
        <f>ROUND($K$22*$M$22,2)</f>
        <v>0</v>
      </c>
      <c r="Q22" s="24">
        <f>ROUND($P$22+$O$22,2)</f>
        <v>0</v>
      </c>
      <c r="R22" s="26"/>
      <c r="S22" s="65"/>
    </row>
    <row r="23" spans="1:19" s="1" customFormat="1" ht="12" customHeight="1" outlineLevel="5" x14ac:dyDescent="0.2">
      <c r="A23" s="7"/>
      <c r="B23" s="69" t="s">
        <v>56</v>
      </c>
      <c r="C23" s="8"/>
      <c r="D23" s="8"/>
      <c r="E23" s="8"/>
      <c r="F23" s="8"/>
      <c r="G23" s="8"/>
      <c r="H23" s="9"/>
      <c r="I23" s="9"/>
      <c r="J23" s="9"/>
      <c r="K23" s="9"/>
      <c r="L23" s="57"/>
      <c r="M23" s="57"/>
      <c r="N23" s="9"/>
      <c r="O23" s="9">
        <f>ROUND($O$25+$O$26+$O$27+$O$28+$O$29+$O$30+$O$31+$O$32+$O$34,2)</f>
        <v>0</v>
      </c>
      <c r="P23" s="9">
        <f>ROUND($P$25+$P$26+$P$27+$P$28+$P$29+$P$30+$P$31+$P$32+$P$34,2)</f>
        <v>0</v>
      </c>
      <c r="Q23" s="9">
        <f>ROUND($Q$25+$Q$26+$Q$27+$Q$28+$Q$29+$Q$30+$Q$31+$Q$32+$Q$34,2)</f>
        <v>0</v>
      </c>
      <c r="R23" s="9"/>
      <c r="S23" s="57"/>
    </row>
    <row r="24" spans="1:19" s="1" customFormat="1" ht="12" customHeight="1" outlineLevel="6" x14ac:dyDescent="0.2">
      <c r="A24" s="7"/>
      <c r="B24" s="69" t="s">
        <v>57</v>
      </c>
      <c r="C24" s="8"/>
      <c r="D24" s="8"/>
      <c r="E24" s="8"/>
      <c r="F24" s="8"/>
      <c r="G24" s="8"/>
      <c r="H24" s="9"/>
      <c r="I24" s="9"/>
      <c r="J24" s="9"/>
      <c r="K24" s="9"/>
      <c r="L24" s="57"/>
      <c r="M24" s="57"/>
      <c r="N24" s="9"/>
      <c r="O24" s="9">
        <f>ROUND($O$25+$O$26+$O$27+$O$28+$O$29+$O$30+$O$31+$O$32,2)</f>
        <v>0</v>
      </c>
      <c r="P24" s="9">
        <f>ROUND($P$25+$P$26+$P$27+$P$28+$P$29+$P$30+$P$31+$P$32,2)</f>
        <v>0</v>
      </c>
      <c r="Q24" s="9">
        <f>ROUND($Q$25+$Q$26+$Q$27+$Q$28+$Q$29+$Q$30+$Q$31+$Q$32,2)</f>
        <v>0</v>
      </c>
      <c r="R24" s="9"/>
      <c r="S24" s="57"/>
    </row>
    <row r="25" spans="1:19" s="1" customFormat="1" ht="21.95" customHeight="1" outlineLevel="7" x14ac:dyDescent="0.2">
      <c r="A25" s="21"/>
      <c r="B25" s="72" t="s">
        <v>58</v>
      </c>
      <c r="C25" s="22" t="s">
        <v>50</v>
      </c>
      <c r="D25" s="22"/>
      <c r="E25" s="22"/>
      <c r="F25" s="22"/>
      <c r="G25" s="22"/>
      <c r="H25" s="23">
        <v>10</v>
      </c>
      <c r="I25" s="23">
        <f>$H$25</f>
        <v>10</v>
      </c>
      <c r="J25" s="25">
        <v>1</v>
      </c>
      <c r="K25" s="24">
        <f>ROUND($I$25*$J$25,3)</f>
        <v>10</v>
      </c>
      <c r="L25" s="58"/>
      <c r="M25" s="56"/>
      <c r="N25" s="49">
        <f>ROUND($M$25+$L$25,2)</f>
        <v>0</v>
      </c>
      <c r="O25" s="24">
        <f>ROUND($I$25*$L$25,2)</f>
        <v>0</v>
      </c>
      <c r="P25" s="24">
        <f>ROUND($K$25*$M$25,2)</f>
        <v>0</v>
      </c>
      <c r="Q25" s="24">
        <f>ROUND($P$25+$O$25,2)</f>
        <v>0</v>
      </c>
      <c r="R25" s="26" t="s">
        <v>59</v>
      </c>
      <c r="S25" s="65"/>
    </row>
    <row r="26" spans="1:19" s="1" customFormat="1" ht="21.95" customHeight="1" outlineLevel="7" x14ac:dyDescent="0.2">
      <c r="A26" s="21"/>
      <c r="B26" s="72" t="s">
        <v>60</v>
      </c>
      <c r="C26" s="22" t="s">
        <v>50</v>
      </c>
      <c r="D26" s="22"/>
      <c r="E26" s="22"/>
      <c r="F26" s="22"/>
      <c r="G26" s="22"/>
      <c r="H26" s="23">
        <v>19</v>
      </c>
      <c r="I26" s="23">
        <f>$H$26</f>
        <v>19</v>
      </c>
      <c r="J26" s="25">
        <v>1</v>
      </c>
      <c r="K26" s="24">
        <f>ROUND($I$26*$J$26,3)</f>
        <v>19</v>
      </c>
      <c r="L26" s="58"/>
      <c r="M26" s="56"/>
      <c r="N26" s="49">
        <f>ROUND($M$26+$L$26,2)</f>
        <v>0</v>
      </c>
      <c r="O26" s="24">
        <f>ROUND($I$26*$L$26,2)</f>
        <v>0</v>
      </c>
      <c r="P26" s="24">
        <f>ROUND($K$26*$M$26,2)</f>
        <v>0</v>
      </c>
      <c r="Q26" s="24">
        <f>ROUND($P$26+$O$26,2)</f>
        <v>0</v>
      </c>
      <c r="R26" s="26" t="s">
        <v>59</v>
      </c>
      <c r="S26" s="65"/>
    </row>
    <row r="27" spans="1:19" s="1" customFormat="1" ht="111" customHeight="1" outlineLevel="7" x14ac:dyDescent="0.2">
      <c r="A27" s="21"/>
      <c r="B27" s="72" t="s">
        <v>61</v>
      </c>
      <c r="C27" s="22" t="s">
        <v>55</v>
      </c>
      <c r="D27" s="22"/>
      <c r="E27" s="22"/>
      <c r="F27" s="22"/>
      <c r="G27" s="22"/>
      <c r="H27" s="23">
        <v>48</v>
      </c>
      <c r="I27" s="23">
        <f>$H$27</f>
        <v>48</v>
      </c>
      <c r="J27" s="25">
        <v>1</v>
      </c>
      <c r="K27" s="24">
        <f>ROUND($I$27*$J$27,3)</f>
        <v>48</v>
      </c>
      <c r="L27" s="59"/>
      <c r="M27" s="56"/>
      <c r="N27" s="50">
        <f>ROUND($M$27+$L$27,2)</f>
        <v>0</v>
      </c>
      <c r="O27" s="24">
        <f>ROUND($I$27*$L$27,2)</f>
        <v>0</v>
      </c>
      <c r="P27" s="24">
        <f>ROUND($K$27*$M$27,2)</f>
        <v>0</v>
      </c>
      <c r="Q27" s="24">
        <f>ROUND($P$27+$O$27,2)</f>
        <v>0</v>
      </c>
      <c r="R27" s="26" t="s">
        <v>62</v>
      </c>
      <c r="S27" s="65"/>
    </row>
    <row r="28" spans="1:19" s="1" customFormat="1" ht="99.95" customHeight="1" outlineLevel="7" x14ac:dyDescent="0.2">
      <c r="A28" s="21"/>
      <c r="B28" s="77" t="s">
        <v>63</v>
      </c>
      <c r="C28" s="22" t="s">
        <v>55</v>
      </c>
      <c r="D28" s="22"/>
      <c r="E28" s="22"/>
      <c r="F28" s="22"/>
      <c r="G28" s="22"/>
      <c r="H28" s="23">
        <v>17.5</v>
      </c>
      <c r="I28" s="23">
        <f>$H$28</f>
        <v>17.5</v>
      </c>
      <c r="J28" s="25">
        <v>1</v>
      </c>
      <c r="K28" s="24">
        <f>ROUND($I$28*$J$28,3)</f>
        <v>17.5</v>
      </c>
      <c r="L28" s="58"/>
      <c r="M28" s="56"/>
      <c r="N28" s="49">
        <f>ROUND($M$28+$L$28,2)</f>
        <v>0</v>
      </c>
      <c r="O28" s="24">
        <f>ROUND($I$28*$L$28,2)</f>
        <v>0</v>
      </c>
      <c r="P28" s="24">
        <f>ROUND($K$28*$M$28,2)</f>
        <v>0</v>
      </c>
      <c r="Q28" s="24">
        <f>ROUND($P$28+$O$28,2)</f>
        <v>0</v>
      </c>
      <c r="R28" s="26" t="s">
        <v>64</v>
      </c>
      <c r="S28" s="65"/>
    </row>
    <row r="29" spans="1:19" s="1" customFormat="1" ht="21.95" customHeight="1" outlineLevel="7" x14ac:dyDescent="0.2">
      <c r="A29" s="21"/>
      <c r="B29" s="72" t="s">
        <v>65</v>
      </c>
      <c r="C29" s="22" t="s">
        <v>50</v>
      </c>
      <c r="D29" s="22"/>
      <c r="E29" s="22"/>
      <c r="F29" s="22"/>
      <c r="G29" s="22"/>
      <c r="H29" s="23">
        <v>5</v>
      </c>
      <c r="I29" s="23">
        <f>$H$29</f>
        <v>5</v>
      </c>
      <c r="J29" s="25">
        <v>1</v>
      </c>
      <c r="K29" s="24">
        <f>ROUND($I$29*$J$29,3)</f>
        <v>5</v>
      </c>
      <c r="L29" s="58"/>
      <c r="M29" s="56"/>
      <c r="N29" s="49">
        <f>ROUND($M$29+$L$29,2)</f>
        <v>0</v>
      </c>
      <c r="O29" s="24">
        <f>ROUND($I$29*$L$29,2)</f>
        <v>0</v>
      </c>
      <c r="P29" s="24">
        <f>ROUND($K$29*$M$29,2)</f>
        <v>0</v>
      </c>
      <c r="Q29" s="24">
        <f>ROUND($P$29+$O$29,2)</f>
        <v>0</v>
      </c>
      <c r="R29" s="26" t="s">
        <v>66</v>
      </c>
      <c r="S29" s="65"/>
    </row>
    <row r="30" spans="1:19" s="1" customFormat="1" ht="21.95" customHeight="1" outlineLevel="7" x14ac:dyDescent="0.2">
      <c r="A30" s="21"/>
      <c r="B30" s="77" t="s">
        <v>67</v>
      </c>
      <c r="C30" s="22" t="s">
        <v>50</v>
      </c>
      <c r="D30" s="22"/>
      <c r="E30" s="22"/>
      <c r="F30" s="22"/>
      <c r="G30" s="22"/>
      <c r="H30" s="23">
        <v>19</v>
      </c>
      <c r="I30" s="23">
        <f>$H$30</f>
        <v>19</v>
      </c>
      <c r="J30" s="25">
        <v>1</v>
      </c>
      <c r="K30" s="24">
        <f>ROUND($I$30*$J$30,3)</f>
        <v>19</v>
      </c>
      <c r="L30" s="58"/>
      <c r="M30" s="56"/>
      <c r="N30" s="49">
        <f>ROUND($M$30+$L$30,2)</f>
        <v>0</v>
      </c>
      <c r="O30" s="24">
        <f>ROUND($I$30*$L$30,2)</f>
        <v>0</v>
      </c>
      <c r="P30" s="24">
        <f>ROUND($K$30*$M$30,2)</f>
        <v>0</v>
      </c>
      <c r="Q30" s="24">
        <f>ROUND($P$30+$O$30,2)</f>
        <v>0</v>
      </c>
      <c r="R30" s="26" t="s">
        <v>66</v>
      </c>
      <c r="S30" s="65"/>
    </row>
    <row r="31" spans="1:19" s="1" customFormat="1" ht="21.95" customHeight="1" outlineLevel="7" x14ac:dyDescent="0.2">
      <c r="A31" s="21"/>
      <c r="B31" s="72" t="s">
        <v>68</v>
      </c>
      <c r="C31" s="22" t="s">
        <v>50</v>
      </c>
      <c r="D31" s="22"/>
      <c r="E31" s="22"/>
      <c r="F31" s="22"/>
      <c r="G31" s="22"/>
      <c r="H31" s="23">
        <v>28</v>
      </c>
      <c r="I31" s="23">
        <f>$H$31</f>
        <v>28</v>
      </c>
      <c r="J31" s="25">
        <v>1</v>
      </c>
      <c r="K31" s="24">
        <f>ROUND($I$31*$J$31,3)</f>
        <v>28</v>
      </c>
      <c r="L31" s="58"/>
      <c r="M31" s="56"/>
      <c r="N31" s="49">
        <f>ROUND($M$31+$L$31,2)</f>
        <v>0</v>
      </c>
      <c r="O31" s="24">
        <f>ROUND($I$31*$L$31,2)</f>
        <v>0</v>
      </c>
      <c r="P31" s="24">
        <f>ROUND($K$31*$M$31,2)</f>
        <v>0</v>
      </c>
      <c r="Q31" s="24">
        <f>ROUND($P$31+$O$31,2)</f>
        <v>0</v>
      </c>
      <c r="R31" s="26" t="s">
        <v>69</v>
      </c>
      <c r="S31" s="65"/>
    </row>
    <row r="32" spans="1:19" s="1" customFormat="1" ht="99.95" customHeight="1" outlineLevel="7" x14ac:dyDescent="0.2">
      <c r="A32" s="21"/>
      <c r="B32" s="72" t="s">
        <v>70</v>
      </c>
      <c r="C32" s="22" t="s">
        <v>55</v>
      </c>
      <c r="D32" s="22"/>
      <c r="E32" s="22"/>
      <c r="F32" s="22"/>
      <c r="G32" s="22"/>
      <c r="H32" s="23">
        <v>13</v>
      </c>
      <c r="I32" s="23">
        <f>$H$32</f>
        <v>13</v>
      </c>
      <c r="J32" s="25">
        <v>1</v>
      </c>
      <c r="K32" s="24">
        <f>ROUND($I$32*$J$32,3)</f>
        <v>13</v>
      </c>
      <c r="L32" s="58"/>
      <c r="M32" s="56"/>
      <c r="N32" s="49">
        <f>ROUND($M$32+$L$32,2)</f>
        <v>0</v>
      </c>
      <c r="O32" s="24">
        <f>ROUND($I$32*$L$32,2)</f>
        <v>0</v>
      </c>
      <c r="P32" s="24">
        <f>ROUND($K$32*$M$32,2)</f>
        <v>0</v>
      </c>
      <c r="Q32" s="24">
        <f>ROUND($P$32+$O$32,2)</f>
        <v>0</v>
      </c>
      <c r="R32" s="26" t="s">
        <v>71</v>
      </c>
      <c r="S32" s="65"/>
    </row>
    <row r="33" spans="1:19" s="1" customFormat="1" ht="12" customHeight="1" outlineLevel="6" x14ac:dyDescent="0.2">
      <c r="A33" s="7"/>
      <c r="B33" s="69" t="s">
        <v>72</v>
      </c>
      <c r="C33" s="8"/>
      <c r="D33" s="8"/>
      <c r="E33" s="8"/>
      <c r="F33" s="8"/>
      <c r="G33" s="8"/>
      <c r="H33" s="9"/>
      <c r="I33" s="9"/>
      <c r="J33" s="9"/>
      <c r="K33" s="9"/>
      <c r="L33" s="57"/>
      <c r="M33" s="57"/>
      <c r="N33" s="9"/>
      <c r="O33" s="9">
        <f>ROUND($O$34,2)</f>
        <v>0</v>
      </c>
      <c r="P33" s="9">
        <f>ROUND($P$34,2)</f>
        <v>0</v>
      </c>
      <c r="Q33" s="9">
        <f>ROUND($Q$34,2)</f>
        <v>0</v>
      </c>
      <c r="R33" s="9"/>
      <c r="S33" s="57"/>
    </row>
    <row r="34" spans="1:19" s="1" customFormat="1" ht="21.95" customHeight="1" outlineLevel="7" x14ac:dyDescent="0.2">
      <c r="A34" s="21"/>
      <c r="B34" s="72" t="s">
        <v>73</v>
      </c>
      <c r="C34" s="22" t="s">
        <v>50</v>
      </c>
      <c r="D34" s="22"/>
      <c r="E34" s="22"/>
      <c r="F34" s="22"/>
      <c r="G34" s="22"/>
      <c r="H34" s="23">
        <v>19</v>
      </c>
      <c r="I34" s="23">
        <f>$H$34</f>
        <v>19</v>
      </c>
      <c r="J34" s="25">
        <v>1</v>
      </c>
      <c r="K34" s="24">
        <f>ROUND($I$34*$J$34,3)</f>
        <v>19</v>
      </c>
      <c r="L34" s="58"/>
      <c r="M34" s="56"/>
      <c r="N34" s="49">
        <f>ROUND($M$34+$L$34,2)</f>
        <v>0</v>
      </c>
      <c r="O34" s="24">
        <f>ROUND($I$34*$L$34,2)</f>
        <v>0</v>
      </c>
      <c r="P34" s="24">
        <f>ROUND($K$34*$M$34,2)</f>
        <v>0</v>
      </c>
      <c r="Q34" s="24">
        <f>ROUND($P$34+$O$34,2)</f>
        <v>0</v>
      </c>
      <c r="R34" s="26" t="s">
        <v>66</v>
      </c>
      <c r="S34" s="65"/>
    </row>
    <row r="35" spans="1:19" s="1" customFormat="1" ht="12" customHeight="1" outlineLevel="5" x14ac:dyDescent="0.2">
      <c r="A35" s="7"/>
      <c r="B35" s="69" t="s">
        <v>74</v>
      </c>
      <c r="C35" s="8"/>
      <c r="D35" s="8"/>
      <c r="E35" s="8"/>
      <c r="F35" s="8"/>
      <c r="G35" s="8"/>
      <c r="H35" s="9"/>
      <c r="I35" s="9"/>
      <c r="J35" s="9"/>
      <c r="K35" s="9"/>
      <c r="L35" s="57"/>
      <c r="M35" s="57"/>
      <c r="N35" s="9"/>
      <c r="O35" s="9">
        <f>ROUND($O$37+$O$38,2)</f>
        <v>0</v>
      </c>
      <c r="P35" s="9">
        <f>ROUND($P$37+$P$38,2)</f>
        <v>0</v>
      </c>
      <c r="Q35" s="9">
        <f>ROUND($Q$37+$Q$38,2)</f>
        <v>0</v>
      </c>
      <c r="R35" s="9"/>
      <c r="S35" s="57"/>
    </row>
    <row r="36" spans="1:19" s="1" customFormat="1" ht="12" customHeight="1" outlineLevel="6" x14ac:dyDescent="0.2">
      <c r="A36" s="7"/>
      <c r="B36" s="69" t="s">
        <v>75</v>
      </c>
      <c r="C36" s="8"/>
      <c r="D36" s="8"/>
      <c r="E36" s="8"/>
      <c r="F36" s="8"/>
      <c r="G36" s="8"/>
      <c r="H36" s="9"/>
      <c r="I36" s="9"/>
      <c r="J36" s="9"/>
      <c r="K36" s="9"/>
      <c r="L36" s="57"/>
      <c r="M36" s="57"/>
      <c r="N36" s="9"/>
      <c r="O36" s="9">
        <f>ROUND($O$37+$O$38,2)</f>
        <v>0</v>
      </c>
      <c r="P36" s="9">
        <f>ROUND($P$37+$P$38,2)</f>
        <v>0</v>
      </c>
      <c r="Q36" s="9">
        <f>ROUND($Q$37+$Q$38,2)</f>
        <v>0</v>
      </c>
      <c r="R36" s="9"/>
      <c r="S36" s="57"/>
    </row>
    <row r="37" spans="1:19" s="1" customFormat="1" ht="21.95" customHeight="1" outlineLevel="7" x14ac:dyDescent="0.2">
      <c r="A37" s="21"/>
      <c r="B37" s="72" t="s">
        <v>76</v>
      </c>
      <c r="C37" s="22" t="s">
        <v>50</v>
      </c>
      <c r="D37" s="22"/>
      <c r="E37" s="22"/>
      <c r="F37" s="22"/>
      <c r="G37" s="22"/>
      <c r="H37" s="23">
        <v>6</v>
      </c>
      <c r="I37" s="23">
        <f>$H$37</f>
        <v>6</v>
      </c>
      <c r="J37" s="25">
        <v>1</v>
      </c>
      <c r="K37" s="24">
        <f>ROUND($I$37*$J$37,3)</f>
        <v>6</v>
      </c>
      <c r="L37" s="59"/>
      <c r="M37" s="56"/>
      <c r="N37" s="50">
        <f>ROUND($M$37+$L$37,2)</f>
        <v>0</v>
      </c>
      <c r="O37" s="24">
        <f>ROUND($I$37*$L$37,2)</f>
        <v>0</v>
      </c>
      <c r="P37" s="24">
        <f>ROUND($K$37*$M$37,2)</f>
        <v>0</v>
      </c>
      <c r="Q37" s="24">
        <f>ROUND($P$37+$O$37,2)</f>
        <v>0</v>
      </c>
      <c r="R37" s="26" t="s">
        <v>59</v>
      </c>
      <c r="S37" s="65"/>
    </row>
    <row r="38" spans="1:19" s="1" customFormat="1" ht="21.95" customHeight="1" outlineLevel="7" x14ac:dyDescent="0.2">
      <c r="A38" s="21"/>
      <c r="B38" s="72" t="s">
        <v>77</v>
      </c>
      <c r="C38" s="22" t="s">
        <v>50</v>
      </c>
      <c r="D38" s="22"/>
      <c r="E38" s="22"/>
      <c r="F38" s="22"/>
      <c r="G38" s="22"/>
      <c r="H38" s="23">
        <v>2</v>
      </c>
      <c r="I38" s="23">
        <f>$H$38</f>
        <v>2</v>
      </c>
      <c r="J38" s="25">
        <v>1</v>
      </c>
      <c r="K38" s="24">
        <f>ROUND($I$38*$J$38,3)</f>
        <v>2</v>
      </c>
      <c r="L38" s="59"/>
      <c r="M38" s="56"/>
      <c r="N38" s="50">
        <f>ROUND($M$38+$L$38,2)</f>
        <v>0</v>
      </c>
      <c r="O38" s="24">
        <f>ROUND($I$38*$L$38,2)</f>
        <v>0</v>
      </c>
      <c r="P38" s="24">
        <f>ROUND($K$38*$M$38,2)</f>
        <v>0</v>
      </c>
      <c r="Q38" s="24">
        <f>ROUND($P$38+$O$38,2)</f>
        <v>0</v>
      </c>
      <c r="R38" s="26" t="s">
        <v>66</v>
      </c>
      <c r="S38" s="65"/>
    </row>
    <row r="39" spans="1:19" s="1" customFormat="1" ht="12" customHeight="1" outlineLevel="5" x14ac:dyDescent="0.2">
      <c r="A39" s="7"/>
      <c r="B39" s="69" t="s">
        <v>78</v>
      </c>
      <c r="C39" s="8"/>
      <c r="D39" s="8"/>
      <c r="E39" s="8"/>
      <c r="F39" s="8"/>
      <c r="G39" s="8"/>
      <c r="H39" s="9"/>
      <c r="I39" s="9"/>
      <c r="J39" s="9"/>
      <c r="K39" s="9"/>
      <c r="L39" s="57"/>
      <c r="M39" s="57"/>
      <c r="N39" s="9"/>
      <c r="O39" s="9">
        <f>ROUND($O$41,2)</f>
        <v>0</v>
      </c>
      <c r="P39" s="9">
        <f>ROUND($P$41,2)</f>
        <v>0</v>
      </c>
      <c r="Q39" s="9">
        <f>ROUND($Q$41,2)</f>
        <v>0</v>
      </c>
      <c r="R39" s="9"/>
      <c r="S39" s="57"/>
    </row>
    <row r="40" spans="1:19" s="1" customFormat="1" ht="12" customHeight="1" outlineLevel="6" x14ac:dyDescent="0.2">
      <c r="A40" s="7"/>
      <c r="B40" s="69" t="s">
        <v>79</v>
      </c>
      <c r="C40" s="8"/>
      <c r="D40" s="8"/>
      <c r="E40" s="8"/>
      <c r="F40" s="8"/>
      <c r="G40" s="8"/>
      <c r="H40" s="9"/>
      <c r="I40" s="9"/>
      <c r="J40" s="9"/>
      <c r="K40" s="9"/>
      <c r="L40" s="57"/>
      <c r="M40" s="57"/>
      <c r="N40" s="9"/>
      <c r="O40" s="9">
        <f>ROUND($O$41,2)</f>
        <v>0</v>
      </c>
      <c r="P40" s="9">
        <f>ROUND($P$41,2)</f>
        <v>0</v>
      </c>
      <c r="Q40" s="9">
        <f>ROUND($Q$41,2)</f>
        <v>0</v>
      </c>
      <c r="R40" s="9"/>
      <c r="S40" s="57"/>
    </row>
    <row r="41" spans="1:19" s="1" customFormat="1" ht="99.95" customHeight="1" outlineLevel="7" x14ac:dyDescent="0.2">
      <c r="A41" s="21"/>
      <c r="B41" s="72" t="s">
        <v>80</v>
      </c>
      <c r="C41" s="22" t="s">
        <v>55</v>
      </c>
      <c r="D41" s="22"/>
      <c r="E41" s="22"/>
      <c r="F41" s="22"/>
      <c r="G41" s="22"/>
      <c r="H41" s="23">
        <v>170</v>
      </c>
      <c r="I41" s="23">
        <f>$H$41</f>
        <v>170</v>
      </c>
      <c r="J41" s="25">
        <v>1</v>
      </c>
      <c r="K41" s="24">
        <f>ROUND($I$41*$J$41,3)</f>
        <v>170</v>
      </c>
      <c r="L41" s="58"/>
      <c r="M41" s="56"/>
      <c r="N41" s="49">
        <f>ROUND($M$41+$L$41,2)</f>
        <v>0</v>
      </c>
      <c r="O41" s="24">
        <f>ROUND($I$41*$L$41,2)</f>
        <v>0</v>
      </c>
      <c r="P41" s="24">
        <f>ROUND($K$41*$M$41,2)</f>
        <v>0</v>
      </c>
      <c r="Q41" s="24">
        <f>ROUND($P$41+$O$41,2)</f>
        <v>0</v>
      </c>
      <c r="R41" s="26" t="s">
        <v>64</v>
      </c>
      <c r="S41" s="65"/>
    </row>
    <row r="42" spans="1:19" s="4" customFormat="1" ht="12" customHeight="1" x14ac:dyDescent="0.2">
      <c r="A42" s="27"/>
      <c r="B42" s="73" t="s">
        <v>81</v>
      </c>
      <c r="C42" s="28"/>
      <c r="D42" s="28"/>
      <c r="E42" s="28"/>
      <c r="F42" s="28"/>
      <c r="G42" s="28"/>
      <c r="H42" s="28"/>
      <c r="I42" s="28"/>
      <c r="J42" s="28"/>
      <c r="K42" s="28"/>
      <c r="L42" s="60"/>
      <c r="M42" s="60"/>
      <c r="N42" s="28"/>
      <c r="O42" s="29"/>
      <c r="P42" s="29"/>
      <c r="Q42" s="29">
        <f>ROUND($Q$13,2)</f>
        <v>0</v>
      </c>
      <c r="R42" s="29"/>
      <c r="S42" s="66"/>
    </row>
    <row r="43" spans="1:19" s="1" customFormat="1" ht="11.1" customHeight="1" x14ac:dyDescent="0.2">
      <c r="A43" s="30"/>
      <c r="B43" s="74" t="s">
        <v>82</v>
      </c>
      <c r="C43" s="31"/>
      <c r="D43" s="31"/>
      <c r="E43" s="31"/>
      <c r="F43" s="31"/>
      <c r="G43" s="31"/>
      <c r="H43" s="31"/>
      <c r="I43" s="31"/>
      <c r="J43" s="31"/>
      <c r="K43" s="31"/>
      <c r="L43" s="61"/>
      <c r="M43" s="61"/>
      <c r="N43" s="31"/>
      <c r="O43" s="31"/>
      <c r="Q43" s="24"/>
      <c r="R43" s="24"/>
      <c r="S43" s="67"/>
    </row>
    <row r="44" spans="1:19" s="16" customFormat="1" ht="11.1" customHeight="1" x14ac:dyDescent="0.2">
      <c r="A44" s="32"/>
      <c r="B44" s="75" t="s">
        <v>83</v>
      </c>
      <c r="C44" s="33"/>
      <c r="D44" s="33"/>
      <c r="E44" s="33"/>
      <c r="F44" s="33"/>
      <c r="G44" s="33"/>
      <c r="H44" s="33"/>
      <c r="I44" s="33"/>
      <c r="J44" s="33"/>
      <c r="K44" s="33"/>
      <c r="L44" s="62"/>
      <c r="M44" s="62"/>
      <c r="N44" s="33"/>
      <c r="O44" s="33"/>
      <c r="P44" s="33"/>
      <c r="Q44" s="34">
        <f>ROUND($P$13,2)</f>
        <v>0</v>
      </c>
      <c r="R44" s="35"/>
      <c r="S44" s="64"/>
    </row>
    <row r="45" spans="1:19" s="16" customFormat="1" ht="11.1" customHeight="1" x14ac:dyDescent="0.2">
      <c r="A45" s="32"/>
      <c r="B45" s="75" t="s">
        <v>84</v>
      </c>
      <c r="C45" s="33"/>
      <c r="D45" s="33"/>
      <c r="E45" s="33"/>
      <c r="F45" s="33"/>
      <c r="G45" s="33"/>
      <c r="H45" s="33"/>
      <c r="I45" s="33"/>
      <c r="J45" s="33"/>
      <c r="K45" s="33"/>
      <c r="L45" s="62"/>
      <c r="M45" s="62"/>
      <c r="N45" s="33"/>
      <c r="O45" s="33"/>
      <c r="P45" s="33"/>
      <c r="Q45" s="36">
        <f>ROUND($O$13,2)</f>
        <v>0</v>
      </c>
      <c r="R45" s="20"/>
      <c r="S45" s="64"/>
    </row>
    <row r="46" spans="1:19" s="16" customFormat="1" ht="11.1" customHeight="1" x14ac:dyDescent="0.2">
      <c r="A46" s="32"/>
      <c r="B46" s="75" t="s">
        <v>85</v>
      </c>
      <c r="C46" s="33"/>
      <c r="D46" s="33"/>
      <c r="E46" s="33"/>
      <c r="F46" s="33"/>
      <c r="G46" s="33"/>
      <c r="H46" s="33"/>
      <c r="I46" s="33"/>
      <c r="J46" s="33"/>
      <c r="K46" s="33"/>
      <c r="L46" s="62"/>
      <c r="M46" s="62"/>
      <c r="N46" s="33"/>
      <c r="O46" s="33"/>
      <c r="P46" s="33"/>
      <c r="Q46" s="36">
        <f>ROUND(($Q$42)*0.166666666666666,2)</f>
        <v>0</v>
      </c>
      <c r="R46" s="20"/>
      <c r="S46" s="64"/>
    </row>
    <row r="47" spans="1:19" s="1" customFormat="1" ht="44.1" customHeight="1" x14ac:dyDescent="0.2">
      <c r="A47" s="31"/>
      <c r="B47" s="76" t="s">
        <v>86</v>
      </c>
      <c r="C47" s="31"/>
      <c r="D47" s="31"/>
      <c r="E47" s="31"/>
      <c r="F47" s="31"/>
      <c r="G47" s="31"/>
      <c r="H47" s="31"/>
      <c r="I47" s="31"/>
      <c r="J47" s="31"/>
      <c r="K47" s="31"/>
      <c r="L47" s="61"/>
      <c r="M47" s="61"/>
      <c r="N47" s="31"/>
      <c r="O47" s="33">
        <f>ROUND($O$48+$O$49+$O$50+$O$51+$O$52+$O$53+$O$54+$O$55+$O$56+$O$57+$O$58+$O$59,2)</f>
        <v>0</v>
      </c>
      <c r="P47" s="33">
        <f>ROUND($P$48+$P$49+$P$50+$P$51+$P$52+$P$53+$P$54+$P$55+$P$56+$P$57+$P$58+$P$59,2)</f>
        <v>0</v>
      </c>
      <c r="Q47" s="33">
        <f>ROUND($Q$48+$Q$49+$Q$50+$Q$51+$Q$52+$Q$53+$Q$54+$Q$55+$Q$56+$Q$57+$Q$58+$Q$59,2)</f>
        <v>0</v>
      </c>
      <c r="R47" s="31"/>
      <c r="S47" s="61"/>
    </row>
    <row r="48" spans="1:19" s="1" customFormat="1" ht="11.1" customHeight="1" x14ac:dyDescent="0.2">
      <c r="A48" s="56"/>
      <c r="B48" s="56"/>
      <c r="C48" s="56"/>
      <c r="D48" s="61"/>
      <c r="E48" s="61"/>
      <c r="F48" s="61"/>
      <c r="G48" s="61"/>
      <c r="H48" s="56"/>
      <c r="I48" s="67">
        <f>$F$48+$G$48+$H$48</f>
        <v>0</v>
      </c>
      <c r="J48" s="68">
        <v>1</v>
      </c>
      <c r="K48" s="67">
        <f>ROUND($I$48*$J$48,3)</f>
        <v>0</v>
      </c>
      <c r="L48" s="56"/>
      <c r="M48" s="56"/>
      <c r="N48" s="67">
        <f>ROUND($M$48+$L$48,2)</f>
        <v>0</v>
      </c>
      <c r="O48" s="67">
        <f>ROUND($I$48*$L$48,2)</f>
        <v>0</v>
      </c>
      <c r="P48" s="67">
        <f>ROUND($K$48*$M$48,2)</f>
        <v>0</v>
      </c>
      <c r="Q48" s="67">
        <f>ROUND($P$48+$O$48,2)</f>
        <v>0</v>
      </c>
      <c r="R48" s="61"/>
      <c r="S48" s="56"/>
    </row>
    <row r="49" spans="1:19" s="1" customFormat="1" ht="11.1" customHeight="1" x14ac:dyDescent="0.2">
      <c r="A49" s="56"/>
      <c r="B49" s="56"/>
      <c r="C49" s="56"/>
      <c r="D49" s="61"/>
      <c r="E49" s="61"/>
      <c r="F49" s="61"/>
      <c r="G49" s="61"/>
      <c r="H49" s="56"/>
      <c r="I49" s="67">
        <f>$F$49+$G$49+$H$49</f>
        <v>0</v>
      </c>
      <c r="J49" s="68">
        <v>1</v>
      </c>
      <c r="K49" s="67">
        <f>ROUND($I$49*$J$49,3)</f>
        <v>0</v>
      </c>
      <c r="L49" s="56"/>
      <c r="M49" s="56"/>
      <c r="N49" s="67">
        <f>ROUND($M$49+$L$49,2)</f>
        <v>0</v>
      </c>
      <c r="O49" s="67">
        <f>ROUND($I$49*$L$49,2)</f>
        <v>0</v>
      </c>
      <c r="P49" s="67">
        <f>ROUND($K$49*$M$49,2)</f>
        <v>0</v>
      </c>
      <c r="Q49" s="67">
        <f>ROUND($P$49+$O$49,2)</f>
        <v>0</v>
      </c>
      <c r="R49" s="61"/>
      <c r="S49" s="56"/>
    </row>
    <row r="50" spans="1:19" s="1" customFormat="1" ht="11.1" customHeight="1" x14ac:dyDescent="0.2">
      <c r="A50" s="56"/>
      <c r="B50" s="56"/>
      <c r="C50" s="56"/>
      <c r="D50" s="61"/>
      <c r="E50" s="61"/>
      <c r="F50" s="61"/>
      <c r="G50" s="61"/>
      <c r="H50" s="56"/>
      <c r="I50" s="67">
        <f>$F$50+$G$50+$H$50</f>
        <v>0</v>
      </c>
      <c r="J50" s="68">
        <v>1</v>
      </c>
      <c r="K50" s="67">
        <f>ROUND($I$50*$J$50,3)</f>
        <v>0</v>
      </c>
      <c r="L50" s="56"/>
      <c r="M50" s="56"/>
      <c r="N50" s="67">
        <f>ROUND($M$50+$L$50,2)</f>
        <v>0</v>
      </c>
      <c r="O50" s="67">
        <f>ROUND($I$50*$L$50,2)</f>
        <v>0</v>
      </c>
      <c r="P50" s="67">
        <f>ROUND($K$50*$M$50,2)</f>
        <v>0</v>
      </c>
      <c r="Q50" s="67">
        <f>ROUND($P$50+$O$50,2)</f>
        <v>0</v>
      </c>
      <c r="R50" s="61"/>
      <c r="S50" s="56"/>
    </row>
    <row r="51" spans="1:19" s="1" customFormat="1" ht="11.1" customHeight="1" x14ac:dyDescent="0.2">
      <c r="A51" s="56"/>
      <c r="B51" s="56"/>
      <c r="C51" s="56"/>
      <c r="D51" s="61"/>
      <c r="E51" s="61"/>
      <c r="F51" s="61"/>
      <c r="G51" s="61"/>
      <c r="H51" s="56"/>
      <c r="I51" s="67">
        <f>$F$51+$G$51+$H$51</f>
        <v>0</v>
      </c>
      <c r="J51" s="68">
        <v>1</v>
      </c>
      <c r="K51" s="67">
        <f>ROUND($I$51*$J$51,3)</f>
        <v>0</v>
      </c>
      <c r="L51" s="56"/>
      <c r="M51" s="56"/>
      <c r="N51" s="67">
        <f>ROUND($M$51+$L$51,2)</f>
        <v>0</v>
      </c>
      <c r="O51" s="67">
        <f>ROUND($I$51*$L$51,2)</f>
        <v>0</v>
      </c>
      <c r="P51" s="67">
        <f>ROUND($K$51*$M$51,2)</f>
        <v>0</v>
      </c>
      <c r="Q51" s="67">
        <f>ROUND($P$51+$O$51,2)</f>
        <v>0</v>
      </c>
      <c r="R51" s="61"/>
      <c r="S51" s="56"/>
    </row>
    <row r="52" spans="1:19" s="1" customFormat="1" ht="11.1" customHeight="1" x14ac:dyDescent="0.2">
      <c r="A52" s="56"/>
      <c r="B52" s="56"/>
      <c r="C52" s="56"/>
      <c r="D52" s="61"/>
      <c r="E52" s="61"/>
      <c r="F52" s="61"/>
      <c r="G52" s="61"/>
      <c r="H52" s="56"/>
      <c r="I52" s="67">
        <f>$F$52+$G$52+$H$52</f>
        <v>0</v>
      </c>
      <c r="J52" s="68">
        <v>1</v>
      </c>
      <c r="K52" s="67">
        <f>ROUND($I$52*$J$52,3)</f>
        <v>0</v>
      </c>
      <c r="L52" s="56"/>
      <c r="M52" s="56"/>
      <c r="N52" s="67">
        <f>ROUND($M$52+$L$52,2)</f>
        <v>0</v>
      </c>
      <c r="O52" s="67">
        <f>ROUND($I$52*$L$52,2)</f>
        <v>0</v>
      </c>
      <c r="P52" s="67">
        <f>ROUND($K$52*$M$52,2)</f>
        <v>0</v>
      </c>
      <c r="Q52" s="67">
        <f>ROUND($P$52+$O$52,2)</f>
        <v>0</v>
      </c>
      <c r="R52" s="61"/>
      <c r="S52" s="56"/>
    </row>
    <row r="53" spans="1:19" s="1" customFormat="1" ht="11.1" customHeight="1" x14ac:dyDescent="0.2">
      <c r="A53" s="56"/>
      <c r="B53" s="56"/>
      <c r="C53" s="56"/>
      <c r="D53" s="61"/>
      <c r="E53" s="61"/>
      <c r="F53" s="61"/>
      <c r="G53" s="61"/>
      <c r="H53" s="56"/>
      <c r="I53" s="67">
        <f>$F$53+$G$53+$H$53</f>
        <v>0</v>
      </c>
      <c r="J53" s="68">
        <v>1</v>
      </c>
      <c r="K53" s="67">
        <f>ROUND($I$53*$J$53,3)</f>
        <v>0</v>
      </c>
      <c r="L53" s="56"/>
      <c r="M53" s="56"/>
      <c r="N53" s="67">
        <f>ROUND($M$53+$L$53,2)</f>
        <v>0</v>
      </c>
      <c r="O53" s="67">
        <f>ROUND($I$53*$L$53,2)</f>
        <v>0</v>
      </c>
      <c r="P53" s="67">
        <f>ROUND($K$53*$M$53,2)</f>
        <v>0</v>
      </c>
      <c r="Q53" s="67">
        <f>ROUND($P$53+$O$53,2)</f>
        <v>0</v>
      </c>
      <c r="R53" s="61"/>
      <c r="S53" s="56"/>
    </row>
    <row r="54" spans="1:19" s="1" customFormat="1" ht="11.1" customHeight="1" x14ac:dyDescent="0.2">
      <c r="A54" s="56"/>
      <c r="B54" s="56"/>
      <c r="C54" s="56"/>
      <c r="D54" s="61"/>
      <c r="E54" s="61"/>
      <c r="F54" s="61"/>
      <c r="G54" s="61"/>
      <c r="H54" s="56"/>
      <c r="I54" s="67">
        <f>$F$54+$G$54+$H$54</f>
        <v>0</v>
      </c>
      <c r="J54" s="68">
        <v>1</v>
      </c>
      <c r="K54" s="67">
        <f>ROUND($I$54*$J$54,3)</f>
        <v>0</v>
      </c>
      <c r="L54" s="56"/>
      <c r="M54" s="56"/>
      <c r="N54" s="67">
        <f>ROUND($M$54+$L$54,2)</f>
        <v>0</v>
      </c>
      <c r="O54" s="67">
        <f>ROUND($I$54*$L$54,2)</f>
        <v>0</v>
      </c>
      <c r="P54" s="67">
        <f>ROUND($K$54*$M$54,2)</f>
        <v>0</v>
      </c>
      <c r="Q54" s="67">
        <f>ROUND($P$54+$O$54,2)</f>
        <v>0</v>
      </c>
      <c r="R54" s="61"/>
      <c r="S54" s="56"/>
    </row>
    <row r="55" spans="1:19" s="1" customFormat="1" ht="11.1" customHeight="1" x14ac:dyDescent="0.2">
      <c r="A55" s="56"/>
      <c r="B55" s="56"/>
      <c r="C55" s="56"/>
      <c r="D55" s="61"/>
      <c r="E55" s="61"/>
      <c r="F55" s="61"/>
      <c r="G55" s="61"/>
      <c r="H55" s="56"/>
      <c r="I55" s="67">
        <f>$F$55+$G$55+$H$55</f>
        <v>0</v>
      </c>
      <c r="J55" s="68">
        <v>1</v>
      </c>
      <c r="K55" s="67">
        <f>ROUND($I$55*$J$55,3)</f>
        <v>0</v>
      </c>
      <c r="L55" s="56"/>
      <c r="M55" s="56"/>
      <c r="N55" s="67">
        <f>ROUND($M$55+$L$55,2)</f>
        <v>0</v>
      </c>
      <c r="O55" s="67">
        <f>ROUND($I$55*$L$55,2)</f>
        <v>0</v>
      </c>
      <c r="P55" s="67">
        <f>ROUND($K$55*$M$55,2)</f>
        <v>0</v>
      </c>
      <c r="Q55" s="67">
        <f>ROUND($P$55+$O$55,2)</f>
        <v>0</v>
      </c>
      <c r="R55" s="61"/>
      <c r="S55" s="56"/>
    </row>
    <row r="56" spans="1:19" s="1" customFormat="1" ht="11.1" customHeight="1" x14ac:dyDescent="0.2">
      <c r="A56" s="56"/>
      <c r="B56" s="56"/>
      <c r="C56" s="56"/>
      <c r="D56" s="61"/>
      <c r="E56" s="61"/>
      <c r="F56" s="61"/>
      <c r="G56" s="61"/>
      <c r="H56" s="56"/>
      <c r="I56" s="67">
        <f>$F$56+$G$56+$H$56</f>
        <v>0</v>
      </c>
      <c r="J56" s="68">
        <v>1</v>
      </c>
      <c r="K56" s="67">
        <f>ROUND($I$56*$J$56,3)</f>
        <v>0</v>
      </c>
      <c r="L56" s="56"/>
      <c r="M56" s="56"/>
      <c r="N56" s="67">
        <f>ROUND($M$56+$L$56,2)</f>
        <v>0</v>
      </c>
      <c r="O56" s="67">
        <f>ROUND($I$56*$L$56,2)</f>
        <v>0</v>
      </c>
      <c r="P56" s="67">
        <f>ROUND($K$56*$M$56,2)</f>
        <v>0</v>
      </c>
      <c r="Q56" s="67">
        <f>ROUND($P$56+$O$56,2)</f>
        <v>0</v>
      </c>
      <c r="R56" s="61"/>
      <c r="S56" s="56"/>
    </row>
    <row r="57" spans="1:19" s="1" customFormat="1" ht="11.1" customHeight="1" x14ac:dyDescent="0.2">
      <c r="A57" s="56"/>
      <c r="B57" s="56"/>
      <c r="C57" s="56"/>
      <c r="D57" s="61"/>
      <c r="E57" s="61"/>
      <c r="F57" s="61"/>
      <c r="G57" s="61"/>
      <c r="H57" s="56"/>
      <c r="I57" s="67">
        <f>$F$57+$G$57+$H$57</f>
        <v>0</v>
      </c>
      <c r="J57" s="68">
        <v>1</v>
      </c>
      <c r="K57" s="67">
        <f>ROUND($I$57*$J$57,3)</f>
        <v>0</v>
      </c>
      <c r="L57" s="56"/>
      <c r="M57" s="56"/>
      <c r="N57" s="67">
        <f>ROUND($M$57+$L$57,2)</f>
        <v>0</v>
      </c>
      <c r="O57" s="67">
        <f>ROUND($I$57*$L$57,2)</f>
        <v>0</v>
      </c>
      <c r="P57" s="67">
        <f>ROUND($K$57*$M$57,2)</f>
        <v>0</v>
      </c>
      <c r="Q57" s="67">
        <f>ROUND($P$57+$O$57,2)</f>
        <v>0</v>
      </c>
      <c r="R57" s="61"/>
      <c r="S57" s="56"/>
    </row>
    <row r="58" spans="1:19" s="1" customFormat="1" ht="11.1" customHeight="1" x14ac:dyDescent="0.2">
      <c r="A58" s="56"/>
      <c r="B58" s="56"/>
      <c r="C58" s="56"/>
      <c r="D58" s="61"/>
      <c r="E58" s="61"/>
      <c r="F58" s="61"/>
      <c r="G58" s="61"/>
      <c r="H58" s="56"/>
      <c r="I58" s="67">
        <f>$F$58+$G$58+$H$58</f>
        <v>0</v>
      </c>
      <c r="J58" s="68">
        <v>1</v>
      </c>
      <c r="K58" s="67">
        <f>ROUND($I$58*$J$58,3)</f>
        <v>0</v>
      </c>
      <c r="L58" s="56"/>
      <c r="M58" s="56"/>
      <c r="N58" s="67">
        <f>ROUND($M$58+$L$58,2)</f>
        <v>0</v>
      </c>
      <c r="O58" s="67">
        <f>ROUND($I$58*$L$58,2)</f>
        <v>0</v>
      </c>
      <c r="P58" s="67">
        <f>ROUND($K$58*$M$58,2)</f>
        <v>0</v>
      </c>
      <c r="Q58" s="67">
        <f>ROUND($P$58+$O$58,2)</f>
        <v>0</v>
      </c>
      <c r="R58" s="61"/>
      <c r="S58" s="56"/>
    </row>
    <row r="59" spans="1:19" s="1" customFormat="1" ht="11.1" customHeight="1" x14ac:dyDescent="0.2">
      <c r="A59" s="56"/>
      <c r="B59" s="56"/>
      <c r="C59" s="56"/>
      <c r="D59" s="61"/>
      <c r="E59" s="61"/>
      <c r="F59" s="61"/>
      <c r="G59" s="61"/>
      <c r="H59" s="56"/>
      <c r="I59" s="67">
        <f>$F$59+$G$59+$H$59</f>
        <v>0</v>
      </c>
      <c r="J59" s="68">
        <v>1</v>
      </c>
      <c r="K59" s="67">
        <f>ROUND($I$59*$J$59,3)</f>
        <v>0</v>
      </c>
      <c r="L59" s="56"/>
      <c r="M59" s="56"/>
      <c r="N59" s="67">
        <f>ROUND($M$59+$L$59,2)</f>
        <v>0</v>
      </c>
      <c r="O59" s="67">
        <f>ROUND($I$59*$L$59,2)</f>
        <v>0</v>
      </c>
      <c r="P59" s="67">
        <f>ROUND($K$59*$M$59,2)</f>
        <v>0</v>
      </c>
      <c r="Q59" s="67">
        <f>ROUND($P$59+$O$59,2)</f>
        <v>0</v>
      </c>
      <c r="R59" s="61"/>
      <c r="S59" s="56"/>
    </row>
    <row r="60" spans="1:19" s="1" customFormat="1" ht="11.1" customHeight="1" x14ac:dyDescent="0.2"/>
    <row r="61" spans="1:19" s="1" customFormat="1" ht="11.1" customHeight="1" x14ac:dyDescent="0.2">
      <c r="A61" s="16" t="s">
        <v>87</v>
      </c>
    </row>
    <row r="62" spans="1:19" s="1" customFormat="1" ht="11.1" customHeight="1" x14ac:dyDescent="0.2"/>
    <row r="63" spans="1:19" s="1" customFormat="1" ht="11.1" customHeight="1" x14ac:dyDescent="0.2">
      <c r="A63" s="37"/>
      <c r="B63" s="1" t="s">
        <v>88</v>
      </c>
    </row>
    <row r="64" spans="1:19" s="1" customFormat="1" ht="11.1" customHeight="1" x14ac:dyDescent="0.2">
      <c r="A64" s="1" t="s">
        <v>89</v>
      </c>
    </row>
  </sheetData>
  <sheetProtection algorithmName="SHA-512" hashValue="3x8l5SX81r2CnKOCjBeIduprAWHQXNTLRlI/7V2Gy+BX40MsPKGKFSMv/9QbVqk6dK7JTPLeFUTDFV0Z1qxsOA==" saltValue="U5nkW41NEmCnD8ET6pspwg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2025-06-19T10:02:19Z</dcterms:modified>
</cp:coreProperties>
</file>