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F1A15CC8-42C4-492C-9692-B8F2CEADB3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8" i="1" l="1"/>
  <c r="O78" i="1"/>
  <c r="T78" i="1" s="1"/>
  <c r="U78" i="1" s="1"/>
  <c r="M78" i="1"/>
  <c r="S78" i="1" s="1"/>
  <c r="S77" i="1"/>
  <c r="R77" i="1"/>
  <c r="M77" i="1"/>
  <c r="O77" i="1" s="1"/>
  <c r="T77" i="1" s="1"/>
  <c r="R76" i="1"/>
  <c r="O76" i="1"/>
  <c r="T76" i="1" s="1"/>
  <c r="U76" i="1" s="1"/>
  <c r="M76" i="1"/>
  <c r="S76" i="1" s="1"/>
  <c r="S75" i="1"/>
  <c r="R75" i="1"/>
  <c r="M75" i="1"/>
  <c r="O75" i="1" s="1"/>
  <c r="T75" i="1" s="1"/>
  <c r="U75" i="1" s="1"/>
  <c r="R74" i="1"/>
  <c r="O74" i="1"/>
  <c r="T74" i="1" s="1"/>
  <c r="M74" i="1"/>
  <c r="S74" i="1" s="1"/>
  <c r="S73" i="1"/>
  <c r="R73" i="1"/>
  <c r="M73" i="1"/>
  <c r="O73" i="1" s="1"/>
  <c r="T73" i="1" s="1"/>
  <c r="U72" i="1"/>
  <c r="R72" i="1"/>
  <c r="O72" i="1"/>
  <c r="T72" i="1" s="1"/>
  <c r="M72" i="1"/>
  <c r="S72" i="1" s="1"/>
  <c r="S71" i="1"/>
  <c r="R71" i="1"/>
  <c r="M71" i="1"/>
  <c r="O71" i="1" s="1"/>
  <c r="T71" i="1" s="1"/>
  <c r="R70" i="1"/>
  <c r="O70" i="1"/>
  <c r="T70" i="1" s="1"/>
  <c r="M70" i="1"/>
  <c r="S70" i="1" s="1"/>
  <c r="U70" i="1" s="1"/>
  <c r="S69" i="1"/>
  <c r="R69" i="1"/>
  <c r="M69" i="1"/>
  <c r="O69" i="1" s="1"/>
  <c r="T69" i="1" s="1"/>
  <c r="R68" i="1"/>
  <c r="O68" i="1"/>
  <c r="T68" i="1" s="1"/>
  <c r="M68" i="1"/>
  <c r="S68" i="1" s="1"/>
  <c r="S67" i="1"/>
  <c r="R67" i="1"/>
  <c r="M67" i="1"/>
  <c r="O67" i="1" s="1"/>
  <c r="T67" i="1" s="1"/>
  <c r="R60" i="1"/>
  <c r="M60" i="1"/>
  <c r="R58" i="1"/>
  <c r="O58" i="1"/>
  <c r="T58" i="1" s="1"/>
  <c r="M58" i="1"/>
  <c r="S58" i="1" s="1"/>
  <c r="S57" i="1"/>
  <c r="R57" i="1"/>
  <c r="M57" i="1"/>
  <c r="O57" i="1" s="1"/>
  <c r="T57" i="1" s="1"/>
  <c r="R56" i="1"/>
  <c r="O56" i="1"/>
  <c r="T56" i="1" s="1"/>
  <c r="M56" i="1"/>
  <c r="S56" i="1" s="1"/>
  <c r="S55" i="1"/>
  <c r="R55" i="1"/>
  <c r="M55" i="1"/>
  <c r="O55" i="1" s="1"/>
  <c r="T55" i="1" s="1"/>
  <c r="S52" i="1"/>
  <c r="R52" i="1"/>
  <c r="M52" i="1"/>
  <c r="O52" i="1" s="1"/>
  <c r="T52" i="1" s="1"/>
  <c r="R51" i="1"/>
  <c r="O51" i="1"/>
  <c r="T51" i="1" s="1"/>
  <c r="U51" i="1" s="1"/>
  <c r="M51" i="1"/>
  <c r="S51" i="1" s="1"/>
  <c r="S50" i="1"/>
  <c r="R50" i="1"/>
  <c r="M50" i="1"/>
  <c r="O50" i="1" s="1"/>
  <c r="T50" i="1" s="1"/>
  <c r="S47" i="1"/>
  <c r="R47" i="1"/>
  <c r="M47" i="1"/>
  <c r="O47" i="1" s="1"/>
  <c r="T47" i="1" s="1"/>
  <c r="U47" i="1" s="1"/>
  <c r="R46" i="1"/>
  <c r="O46" i="1"/>
  <c r="T46" i="1" s="1"/>
  <c r="U46" i="1" s="1"/>
  <c r="M46" i="1"/>
  <c r="S46" i="1" s="1"/>
  <c r="S45" i="1"/>
  <c r="R45" i="1"/>
  <c r="M45" i="1"/>
  <c r="O45" i="1" s="1"/>
  <c r="T45" i="1" s="1"/>
  <c r="R43" i="1"/>
  <c r="M43" i="1"/>
  <c r="S42" i="1"/>
  <c r="R42" i="1"/>
  <c r="O42" i="1"/>
  <c r="T42" i="1" s="1"/>
  <c r="M42" i="1"/>
  <c r="R41" i="1"/>
  <c r="M41" i="1"/>
  <c r="S41" i="1" s="1"/>
  <c r="R39" i="1"/>
  <c r="O39" i="1"/>
  <c r="T39" i="1" s="1"/>
  <c r="M39" i="1"/>
  <c r="S39" i="1" s="1"/>
  <c r="R38" i="1"/>
  <c r="M38" i="1"/>
  <c r="O38" i="1" s="1"/>
  <c r="T38" i="1" s="1"/>
  <c r="R37" i="1"/>
  <c r="O37" i="1"/>
  <c r="T37" i="1" s="1"/>
  <c r="U37" i="1" s="1"/>
  <c r="M37" i="1"/>
  <c r="S37" i="1" s="1"/>
  <c r="R36" i="1"/>
  <c r="M36" i="1"/>
  <c r="O36" i="1" s="1"/>
  <c r="T36" i="1" s="1"/>
  <c r="R35" i="1"/>
  <c r="O35" i="1"/>
  <c r="T35" i="1" s="1"/>
  <c r="M35" i="1"/>
  <c r="S35" i="1" s="1"/>
  <c r="S33" i="1"/>
  <c r="R33" i="1"/>
  <c r="O33" i="1"/>
  <c r="T33" i="1" s="1"/>
  <c r="M33" i="1"/>
  <c r="R32" i="1"/>
  <c r="M32" i="1"/>
  <c r="S32" i="1" s="1"/>
  <c r="S31" i="1"/>
  <c r="R31" i="1"/>
  <c r="O31" i="1"/>
  <c r="T31" i="1" s="1"/>
  <c r="M31" i="1"/>
  <c r="R30" i="1"/>
  <c r="O30" i="1"/>
  <c r="T30" i="1" s="1"/>
  <c r="M30" i="1"/>
  <c r="S30" i="1" s="1"/>
  <c r="S29" i="1"/>
  <c r="R29" i="1"/>
  <c r="O29" i="1"/>
  <c r="T29" i="1" s="1"/>
  <c r="M29" i="1"/>
  <c r="R28" i="1"/>
  <c r="O28" i="1"/>
  <c r="T28" i="1" s="1"/>
  <c r="U28" i="1" s="1"/>
  <c r="M28" i="1"/>
  <c r="S28" i="1" s="1"/>
  <c r="S27" i="1"/>
  <c r="R27" i="1"/>
  <c r="O27" i="1"/>
  <c r="T27" i="1" s="1"/>
  <c r="M27" i="1"/>
  <c r="R26" i="1"/>
  <c r="M26" i="1"/>
  <c r="S26" i="1" s="1"/>
  <c r="S25" i="1" s="1"/>
  <c r="R24" i="1"/>
  <c r="O24" i="1"/>
  <c r="T24" i="1" s="1"/>
  <c r="M24" i="1"/>
  <c r="S24" i="1" s="1"/>
  <c r="U24" i="1" s="1"/>
  <c r="R23" i="1"/>
  <c r="M23" i="1"/>
  <c r="O23" i="1" s="1"/>
  <c r="T23" i="1" s="1"/>
  <c r="R22" i="1"/>
  <c r="O22" i="1"/>
  <c r="T22" i="1" s="1"/>
  <c r="M22" i="1"/>
  <c r="S22" i="1" s="1"/>
  <c r="R21" i="1"/>
  <c r="M21" i="1"/>
  <c r="O21" i="1" s="1"/>
  <c r="T21" i="1" s="1"/>
  <c r="S19" i="1"/>
  <c r="R19" i="1"/>
  <c r="O19" i="1"/>
  <c r="T19" i="1" s="1"/>
  <c r="M19" i="1"/>
  <c r="T18" i="1"/>
  <c r="O18" i="1"/>
  <c r="U56" i="1" l="1"/>
  <c r="U29" i="1"/>
  <c r="U30" i="1"/>
  <c r="U42" i="1"/>
  <c r="U52" i="1"/>
  <c r="U73" i="1"/>
  <c r="U74" i="1"/>
  <c r="U77" i="1"/>
  <c r="U39" i="1"/>
  <c r="U22" i="1"/>
  <c r="U27" i="1"/>
  <c r="U35" i="1"/>
  <c r="U57" i="1"/>
  <c r="U58" i="1"/>
  <c r="U68" i="1"/>
  <c r="T20" i="1"/>
  <c r="S18" i="1"/>
  <c r="T66" i="1"/>
  <c r="U67" i="1"/>
  <c r="O20" i="1"/>
  <c r="U31" i="1"/>
  <c r="O32" i="1"/>
  <c r="T32" i="1" s="1"/>
  <c r="U32" i="1" s="1"/>
  <c r="S36" i="1"/>
  <c r="U36" i="1" s="1"/>
  <c r="S38" i="1"/>
  <c r="U38" i="1" s="1"/>
  <c r="O41" i="1"/>
  <c r="T41" i="1" s="1"/>
  <c r="S43" i="1"/>
  <c r="S40" i="1" s="1"/>
  <c r="O43" i="1"/>
  <c r="T43" i="1" s="1"/>
  <c r="U43" i="1" s="1"/>
  <c r="T44" i="1"/>
  <c r="U45" i="1"/>
  <c r="U44" i="1" s="1"/>
  <c r="T49" i="1"/>
  <c r="U50" i="1"/>
  <c r="T54" i="1"/>
  <c r="U55" i="1"/>
  <c r="U19" i="1"/>
  <c r="T17" i="1"/>
  <c r="S21" i="1"/>
  <c r="S23" i="1"/>
  <c r="U23" i="1" s="1"/>
  <c r="O26" i="1"/>
  <c r="T26" i="1" s="1"/>
  <c r="U33" i="1"/>
  <c r="T34" i="1"/>
  <c r="S66" i="1"/>
  <c r="U71" i="1"/>
  <c r="S44" i="1"/>
  <c r="T48" i="1"/>
  <c r="S48" i="1"/>
  <c r="S49" i="1"/>
  <c r="S53" i="1"/>
  <c r="S54" i="1"/>
  <c r="S60" i="1"/>
  <c r="S59" i="1" s="1"/>
  <c r="O60" i="1"/>
  <c r="T60" i="1" s="1"/>
  <c r="U69" i="1"/>
  <c r="T16" i="1" l="1"/>
  <c r="U34" i="1"/>
  <c r="S15" i="1"/>
  <c r="U66" i="1"/>
  <c r="S16" i="1"/>
  <c r="T59" i="1"/>
  <c r="U60" i="1"/>
  <c r="U59" i="1" s="1"/>
  <c r="T53" i="1"/>
  <c r="T14" i="1"/>
  <c r="S34" i="1"/>
  <c r="S20" i="1"/>
  <c r="S14" i="1"/>
  <c r="U18" i="1"/>
  <c r="R18" i="1" s="1"/>
  <c r="T25" i="1"/>
  <c r="U26" i="1"/>
  <c r="U25" i="1" s="1"/>
  <c r="T13" i="1"/>
  <c r="U63" i="1" s="1"/>
  <c r="U54" i="1"/>
  <c r="T40" i="1"/>
  <c r="U41" i="1"/>
  <c r="U40" i="1" s="1"/>
  <c r="S13" i="1"/>
  <c r="U64" i="1" s="1"/>
  <c r="U21" i="1"/>
  <c r="U20" i="1" s="1"/>
  <c r="R20" i="1" s="1"/>
  <c r="U48" i="1"/>
  <c r="U49" i="1"/>
  <c r="T15" i="1"/>
  <c r="S17" i="1"/>
  <c r="U53" i="1" l="1"/>
  <c r="U16" i="1"/>
  <c r="U15" i="1"/>
  <c r="U17" i="1"/>
  <c r="U14" i="1"/>
  <c r="U13" i="1"/>
  <c r="U61" i="1" s="1"/>
  <c r="U65" i="1" s="1"/>
</calcChain>
</file>

<file path=xl/sharedStrings.xml><?xml version="1.0" encoding="utf-8"?>
<sst xmlns="http://schemas.openxmlformats.org/spreadsheetml/2006/main" count="190" uniqueCount="123">
  <si>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</si>
  <si>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</si>
  <si>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</si>
  <si>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</si>
  <si>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отопления (ЭТАЛОН) выше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</si>
  <si>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</si>
  <si>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</si>
  <si>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</si>
  <si>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</si>
  <si>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</si>
  <si>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</si>
  <si>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</si>
  <si>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</si>
  <si>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</si>
  <si>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</si>
  <si>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</si>
  <si>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</si>
  <si>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</si>
  <si>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</si>
  <si>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</si>
  <si>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</si>
  <si>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</si>
  <si>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</si>
  <si>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</si>
  <si>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</si>
  <si>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</si>
  <si>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</si>
  <si>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</si>
  <si>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</si>
  <si>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</si>
  <si>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</si>
  <si>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</si>
  <si>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</si>
  <si>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</si>
  <si>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</si>
  <si>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</si>
  <si>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</si>
  <si>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</si>
  <si>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</si>
  <si>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</si>
  <si>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</si>
  <si>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</si>
  <si>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</si>
  <si>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</si>
  <si>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</si>
  <si>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</si>
  <si>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</si>
  <si>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</si>
  <si>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</si>
  <si>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</si>
  <si>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</si>
  <si>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</si>
  <si>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</si>
  <si>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Внутренние инженерные сети</t>
  </si>
  <si>
    <t>Устройство внутреннего отопления</t>
  </si>
  <si>
    <t>Устройство внутреннего отопления (ЭТАЛОН)</t>
  </si>
  <si>
    <t>Бурение отверстий системы отопления</t>
  </si>
  <si>
    <t>Бурение отверстий в плитах перекрытий до Ø100</t>
  </si>
  <si>
    <t>шт</t>
  </si>
  <si>
    <t>Объемы ориетировочные, будет корректировка РД!!!</t>
  </si>
  <si>
    <t>Монтаж гильз для прохода труб в перегородках, стенах, перекрытиях</t>
  </si>
  <si>
    <t>Объемы ориетировочные, будет корректировка РД!!! В ст-ти ФОТ учтены все необх. для выпол. работ мат-лы (пена монтажная/огнестойкая, раствор цементно-песчанный, герметик и прочие). Принимаются по факту выпол. работ.</t>
  </si>
  <si>
    <t>Арматура Ø12 А240</t>
  </si>
  <si>
    <t>тн</t>
  </si>
  <si>
    <t>Труба стальная электросварная Ø32х2,8</t>
  </si>
  <si>
    <t>м.п.</t>
  </si>
  <si>
    <t>Труба стальная электросварная Ø40х3,5</t>
  </si>
  <si>
    <t>Монтаж радиаторов стальных</t>
  </si>
  <si>
    <t>Ниппель латунный 3/4"НР х 1/2"НР EK</t>
  </si>
  <si>
    <t>Sanext</t>
  </si>
  <si>
    <t>Термостатическая головка RTR 7097</t>
  </si>
  <si>
    <t>Danfoss</t>
  </si>
  <si>
    <t>Панельный стальной радиатор Logatrend VK-Profil Тип 22 300х400</t>
  </si>
  <si>
    <t>Buderus</t>
  </si>
  <si>
    <t>Объемы ориетировочные, будет корректировка РД!!! в стоимости материала учесть кронштейн, воздушником и терморегулятор Т2. Ст-ть ФОТ включает монтаж-демонтаж-монтаж радиаторов.</t>
  </si>
  <si>
    <t>Панельный стальной радиатор Logatrend VK-Profil Тип 21 500х1400</t>
  </si>
  <si>
    <t>Панельный стальной радиатор Logatrend VK-Profil Тип 22 500х600</t>
  </si>
  <si>
    <t>Панельный стальной радиатор Logatrend VK-Profil Тип 22 500х2000</t>
  </si>
  <si>
    <t>Переходник с накидной гайкой 16-G1/2"</t>
  </si>
  <si>
    <t>Узел нижнего подключения радиатора 1/2"НРx3/4"НР угловой</t>
  </si>
  <si>
    <t>Монтаж распределительных коллекторных узлов системы отопления</t>
  </si>
  <si>
    <t>Теплосчетчик механический Ду15 RS-485, qp=0,6 м3/ч, прямой</t>
  </si>
  <si>
    <t>Распределительный коллекторный узел "Этажный" на 3 выхода 3LM.20.F15.HC.32St со вставкой</t>
  </si>
  <si>
    <t>комплект</t>
  </si>
  <si>
    <t>Hiterm</t>
  </si>
  <si>
    <t>Объемы ориетировочные, будет корректировка РД!!!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</si>
  <si>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Распределительный коллекторный узел "Этажный" на 4 выхода 4LM.20.F15.HC.32St со вставкой</t>
  </si>
  <si>
    <t>Распределительный коллекторный узел "Этажный" на 3 выхода 3RM.20.F15.HC.32St со вставкой</t>
  </si>
  <si>
    <t>Распределительный коллекторный узел "Этажный" на 4 выхода 4RM.20.F15.HC.32St со вставкой</t>
  </si>
  <si>
    <t>Монтаж трубопроводов отопления из стальных труб</t>
  </si>
  <si>
    <t>Труба стальная водогазопроводная Ø32х3,2</t>
  </si>
  <si>
    <t>Объемы ориетировочные, будет корректировка РД!!! В ст-ти мат-ла учтена НР на материал 1,01. 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</si>
  <si>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Труба стальная водогазопроводная Ø25х3,2</t>
  </si>
  <si>
    <t>Труба стальная водогазопроводная Ø40х3,5</t>
  </si>
  <si>
    <t>Монтаж трубопроводов отопления из сшитого полиэтилена</t>
  </si>
  <si>
    <t>Труба из сшитого полиэтилена PE-Ха/EVOH PN10 Ø16х2,2</t>
  </si>
  <si>
    <t>Объемы ориетировочные, будет корректировка РД!!! в ст-сти мат-ла учтена НР на материал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</si>
  <si>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Труба из сшитого полиэтилена PE-Ха/EVOH PN10 Ø20х2,8</t>
  </si>
  <si>
    <t>Труба из сшитого полиэтилена PE-Ха/EVOH PN10 Ø25х3,5</t>
  </si>
  <si>
    <t>Изоляция трубопроводов системы отопления</t>
  </si>
  <si>
    <t>Изоляция вспененный полиэтилен трубопроводов системы отопления</t>
  </si>
  <si>
    <t>Теплоизоляция вспененный полиэтилен трубка Ø32/9</t>
  </si>
  <si>
    <t>Объемы ориетировочные, будет корректировка РД!!!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прочие).</t>
  </si>
  <si>
    <t>Теплоизоляция вспененный полиэтилен трубка Ø22/9</t>
  </si>
  <si>
    <t>Теплоизоляция вспененный полиэтилен трубка Ø28/9</t>
  </si>
  <si>
    <t>Теплые полы</t>
  </si>
  <si>
    <t>Монтаж распределительных коллекторов</t>
  </si>
  <si>
    <t>Коллекторная группа для теплого пола на 5 контуров</t>
  </si>
  <si>
    <t>Valfex</t>
  </si>
  <si>
    <t>Объемы ориетировочные, будет корректировка РД!!! В стоимости ФОТ учесть крепежи, фитинги, все необходимые материалы, которые нужны для монтажа коллектр.группы для пола.</t>
  </si>
  <si>
    <t>Коллекторная группа для теплого пола на 3 контура</t>
  </si>
  <si>
    <t>Коллекторная группа для теплого пола на 2 контура</t>
  </si>
  <si>
    <t>Коллекторная группа для теплого пола на 1 контур</t>
  </si>
  <si>
    <t>Монтаж трубопроводов системы теплого пола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</si>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</sst>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83"/>
  <sheetViews>
    <sheetView tabSelected="1" topLeftCell="A4" workbookViewId="0">
      <selection activeCell="P21" sqref="P2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40" t="s">
        <v>2</v>
      </c>
      <c r="B6" s="40"/>
      <c r="C6" s="40"/>
      <c r="D6" s="40"/>
      <c r="E6" s="40"/>
      <c r="F6" s="40"/>
      <c r="G6" s="40"/>
    </row>
    <row r="7" spans="1:23" s="2" customFormat="1" ht="12.95" customHeight="1" x14ac:dyDescent="0.2">
      <c r="A7" s="41" t="s">
        <v>3</v>
      </c>
      <c r="B7" s="41"/>
      <c r="C7" s="41"/>
      <c r="D7" s="41"/>
      <c r="E7" s="41"/>
      <c r="F7" s="41"/>
      <c r="G7" s="41"/>
    </row>
    <row r="8" spans="1:23" s="2" customFormat="1" ht="12.95" customHeight="1" x14ac:dyDescent="0.2">
      <c r="A8" s="41" t="s">
        <v>4</v>
      </c>
      <c r="B8" s="41"/>
      <c r="C8" s="41"/>
      <c r="D8" s="41"/>
      <c r="E8" s="41"/>
      <c r="F8" s="41"/>
      <c r="G8" s="41"/>
    </row>
    <row r="9" spans="1:23" s="1" customFormat="1" ht="11.1" customHeight="1" x14ac:dyDescent="0.2"/>
    <row r="10" spans="1:23" s="4" customFormat="1" ht="30" customHeight="1" x14ac:dyDescent="0.2">
      <c r="A10" s="42" t="s">
        <v>5</v>
      </c>
      <c r="B10" s="44" t="s">
        <v>6</v>
      </c>
      <c r="C10" s="42" t="s">
        <v>7</v>
      </c>
      <c r="D10" s="46" t="s">
        <v>8</v>
      </c>
      <c r="E10" s="46" t="s">
        <v>9</v>
      </c>
      <c r="F10" s="46" t="s">
        <v>10</v>
      </c>
      <c r="G10" s="42" t="s">
        <v>11</v>
      </c>
      <c r="H10" s="48" t="s">
        <v>12</v>
      </c>
      <c r="I10" s="48"/>
      <c r="J10" s="48"/>
      <c r="K10" s="48"/>
      <c r="L10" s="48"/>
      <c r="M10" s="44" t="s">
        <v>13</v>
      </c>
      <c r="N10" s="44" t="s">
        <v>14</v>
      </c>
      <c r="O10" s="44" t="s">
        <v>15</v>
      </c>
      <c r="P10" s="48" t="s">
        <v>16</v>
      </c>
      <c r="Q10" s="48"/>
      <c r="R10" s="48"/>
      <c r="S10" s="48" t="s">
        <v>17</v>
      </c>
      <c r="T10" s="48"/>
      <c r="U10" s="44" t="s">
        <v>18</v>
      </c>
      <c r="V10" s="44" t="s">
        <v>19</v>
      </c>
      <c r="W10" s="44" t="s">
        <v>20</v>
      </c>
    </row>
    <row r="11" spans="1:23" s="4" customFormat="1" ht="36.950000000000003" customHeight="1" x14ac:dyDescent="0.2">
      <c r="A11" s="43"/>
      <c r="B11" s="45"/>
      <c r="C11" s="43"/>
      <c r="D11" s="47"/>
      <c r="E11" s="47"/>
      <c r="F11" s="47"/>
      <c r="G11" s="43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45"/>
      <c r="N11" s="45"/>
      <c r="O11" s="45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45"/>
      <c r="V11" s="45"/>
      <c r="W11" s="45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ROUND($S$19+$S$21+$S$22+$S$23+$S$24+$S$26+$S$27+$S$28+$S$29+$S$30+$S$31+$S$32+$S$33+$S$35+$S$36+$S$37+$S$38+$S$39+$S$41+$S$42+$S$43+$S$45+$S$46+$S$47+$S$50+$S$51+$S$52+$S$55+$S$56+$S$57+$S$58+$S$60,2)</f>
        <v>0</v>
      </c>
      <c r="T13" s="10">
        <f>ROUND($T$19+$T$21+$T$22+$T$23+$T$24+$T$26+$T$27+$T$28+$T$29+$T$30+$T$31+$T$32+$T$33+$T$35+$T$36+$T$37+$T$38+$T$39+$T$41+$T$42+$T$43+$T$45+$T$46+$T$47+$T$50+$T$51+$T$52+$T$55+$T$56+$T$57+$T$58+$T$60,2)</f>
        <v>0</v>
      </c>
      <c r="U13" s="10">
        <f>ROUND($U$19+$U$21+$U$22+$U$23+$U$24+$U$26+$U$27+$U$28+$U$29+$U$30+$U$31+$U$32+$U$33+$U$35+$U$36+$U$37+$U$38+$U$39+$U$41+$U$42+$U$43+$U$45+$U$46+$U$47+$U$50+$U$51+$U$52+$U$55+$U$56+$U$57+$U$58+$U$60,2)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ROUND($S$19+$S$21+$S$22+$S$23+$S$24+$S$26+$S$27+$S$28+$S$29+$S$30+$S$31+$S$32+$S$33+$S$35+$S$36+$S$37+$S$38+$S$39+$S$41+$S$42+$S$43+$S$45+$S$46+$S$47+$S$50+$S$51+$S$52+$S$55+$S$56+$S$57+$S$58+$S$60,2)</f>
        <v>0</v>
      </c>
      <c r="T14" s="10">
        <f>ROUND($T$19+$T$21+$T$22+$T$23+$T$24+$T$26+$T$27+$T$28+$T$29+$T$30+$T$31+$T$32+$T$33+$T$35+$T$36+$T$37+$T$38+$T$39+$T$41+$T$42+$T$43+$T$45+$T$46+$T$47+$T$50+$T$51+$T$52+$T$55+$T$56+$T$57+$T$58+$T$60,2)</f>
        <v>0</v>
      </c>
      <c r="U14" s="10">
        <f>ROUND($U$19+$U$21+$U$22+$U$23+$U$24+$U$26+$U$27+$U$28+$U$29+$U$30+$U$31+$U$32+$U$33+$U$35+$U$36+$U$37+$U$38+$U$39+$U$41+$U$42+$U$43+$U$45+$U$46+$U$47+$U$50+$U$51+$U$52+$U$55+$U$56+$U$57+$U$58+$U$60,2)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ROUND($S$19+$S$21+$S$22+$S$23+$S$24+$S$26+$S$27+$S$28+$S$29+$S$30+$S$31+$S$32+$S$33+$S$35+$S$36+$S$37+$S$38+$S$39+$S$41+$S$42+$S$43+$S$45+$S$46+$S$47+$S$50+$S$51+$S$52+$S$55+$S$56+$S$57+$S$58+$S$60,2)</f>
        <v>0</v>
      </c>
      <c r="T15" s="10">
        <f>ROUND($T$19+$T$21+$T$22+$T$23+$T$24+$T$26+$T$27+$T$28+$T$29+$T$30+$T$31+$T$32+$T$33+$T$35+$T$36+$T$37+$T$38+$T$39+$T$41+$T$42+$T$43+$T$45+$T$46+$T$47+$T$50+$T$51+$T$52+$T$55+$T$56+$T$57+$T$58+$T$60,2)</f>
        <v>0</v>
      </c>
      <c r="U15" s="10">
        <f>ROUND($U$19+$U$21+$U$22+$U$23+$U$24+$U$26+$U$27+$U$28+$U$29+$U$30+$U$31+$U$32+$U$33+$U$35+$U$36+$U$37+$U$38+$U$39+$U$41+$U$42+$U$43+$U$45+$U$46+$U$47+$U$50+$U$51+$U$52+$U$55+$U$56+$U$57+$U$58+$U$60,2)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ROUND($S$19+$S$21+$S$22+$S$23+$S$24+$S$26+$S$27+$S$28+$S$29+$S$30+$S$31+$S$32+$S$33+$S$35+$S$36+$S$37+$S$38+$S$39+$S$41+$S$42+$S$43+$S$45+$S$46+$S$47+$S$50+$S$51+$S$52+$S$55+$S$56+$S$57+$S$58+$S$60,2)</f>
        <v>0</v>
      </c>
      <c r="T16" s="10">
        <f>ROUND($T$19+$T$21+$T$22+$T$23+$T$24+$T$26+$T$27+$T$28+$T$29+$T$30+$T$31+$T$32+$T$33+$T$35+$T$36+$T$37+$T$38+$T$39+$T$41+$T$42+$T$43+$T$45+$T$46+$T$47+$T$50+$T$51+$T$52+$T$55+$T$56+$T$57+$T$58+$T$60,2)</f>
        <v>0</v>
      </c>
      <c r="U16" s="10">
        <f>ROUND($U$19+$U$21+$U$22+$U$23+$U$24+$U$26+$U$27+$U$28+$U$29+$U$30+$U$31+$U$32+$U$33+$U$35+$U$36+$U$37+$U$38+$U$39+$U$41+$U$42+$U$43+$U$45+$U$46+$U$47+$U$50+$U$51+$U$52+$U$55+$U$56+$U$57+$U$58+$U$60,2)</f>
        <v>0</v>
      </c>
      <c r="V16" s="10"/>
      <c r="W16" s="10"/>
    </row>
    <row r="17" spans="1:23" s="1" customFormat="1" ht="12" customHeight="1" outlineLevel="5" x14ac:dyDescent="0.2">
      <c r="A17" s="7"/>
      <c r="B17" s="8" t="s">
        <v>56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>
        <f>ROUND($S$19+$S$21+$S$22+$S$23+$S$24,2)</f>
        <v>0</v>
      </c>
      <c r="T17" s="10">
        <f>ROUND($T$19+$T$21+$T$22+$T$23+$T$24,2)</f>
        <v>0</v>
      </c>
      <c r="U17" s="10">
        <f>ROUND($U$19+$U$21+$U$22+$U$23+$U$24,2)</f>
        <v>0</v>
      </c>
      <c r="V17" s="10"/>
      <c r="W17" s="10"/>
    </row>
    <row r="18" spans="1:23" s="11" customFormat="1" ht="21.95" customHeight="1" outlineLevel="6" x14ac:dyDescent="0.15">
      <c r="A18" s="12">
        <v>1</v>
      </c>
      <c r="B18" s="66" t="s">
        <v>57</v>
      </c>
      <c r="C18" s="13" t="s">
        <v>58</v>
      </c>
      <c r="D18" s="13"/>
      <c r="E18" s="13"/>
      <c r="F18" s="13"/>
      <c r="G18" s="13"/>
      <c r="H18" s="14">
        <v>10</v>
      </c>
      <c r="I18" s="14">
        <v>26</v>
      </c>
      <c r="J18" s="14">
        <v>10</v>
      </c>
      <c r="K18" s="14">
        <v>26</v>
      </c>
      <c r="L18" s="14">
        <v>10</v>
      </c>
      <c r="M18" s="14">
        <v>82</v>
      </c>
      <c r="N18" s="15"/>
      <c r="O18" s="15">
        <f>$O$19</f>
        <v>82</v>
      </c>
      <c r="P18" s="15"/>
      <c r="Q18" s="15"/>
      <c r="R18" s="15">
        <f>ROUND($U$18/$O$18,2)</f>
        <v>0</v>
      </c>
      <c r="S18" s="15">
        <f>ROUND($S$19,2)</f>
        <v>0</v>
      </c>
      <c r="T18" s="15">
        <f>ROUND($T$19,2)</f>
        <v>0</v>
      </c>
      <c r="U18" s="15">
        <f>ROUND($U$19,2)</f>
        <v>0</v>
      </c>
      <c r="V18" s="16" t="s">
        <v>59</v>
      </c>
      <c r="W18" s="61"/>
    </row>
    <row r="19" spans="1:23" s="17" customFormat="1" ht="11.1" customHeight="1" outlineLevel="7" x14ac:dyDescent="0.2">
      <c r="A19" s="18"/>
      <c r="B19" s="67" t="s">
        <v>26</v>
      </c>
      <c r="C19" s="19" t="s">
        <v>58</v>
      </c>
      <c r="D19" s="19"/>
      <c r="E19" s="19"/>
      <c r="F19" s="19"/>
      <c r="G19" s="19"/>
      <c r="H19" s="20">
        <v>10</v>
      </c>
      <c r="I19" s="20">
        <v>26</v>
      </c>
      <c r="J19" s="20">
        <v>10</v>
      </c>
      <c r="K19" s="20">
        <v>26</v>
      </c>
      <c r="L19" s="20">
        <v>10</v>
      </c>
      <c r="M19" s="20">
        <f>$H$19+$I$19+$J$19+$K$19+$L$19</f>
        <v>82</v>
      </c>
      <c r="N19" s="20">
        <v>1</v>
      </c>
      <c r="O19" s="21">
        <f>ROUND($M$19*$N$19,3)</f>
        <v>82</v>
      </c>
      <c r="P19" s="51"/>
      <c r="Q19" s="52"/>
      <c r="R19" s="49">
        <f>ROUND($Q$19+$P$19,2)</f>
        <v>0</v>
      </c>
      <c r="S19" s="21">
        <f>ROUND($M$19*$P$19,2)</f>
        <v>0</v>
      </c>
      <c r="T19" s="21">
        <f>ROUND($O$19*$Q$19,2)</f>
        <v>0</v>
      </c>
      <c r="U19" s="21">
        <f>ROUND($T$19+$S$19,2)</f>
        <v>0</v>
      </c>
      <c r="V19" s="21"/>
      <c r="W19" s="62"/>
    </row>
    <row r="20" spans="1:23" s="11" customFormat="1" ht="72.95" customHeight="1" outlineLevel="6" x14ac:dyDescent="0.15">
      <c r="A20" s="12">
        <v>2</v>
      </c>
      <c r="B20" s="66" t="s">
        <v>60</v>
      </c>
      <c r="C20" s="13" t="s">
        <v>58</v>
      </c>
      <c r="D20" s="13"/>
      <c r="E20" s="13"/>
      <c r="F20" s="13"/>
      <c r="G20" s="13"/>
      <c r="H20" s="14">
        <v>10</v>
      </c>
      <c r="I20" s="14">
        <v>26</v>
      </c>
      <c r="J20" s="14">
        <v>10</v>
      </c>
      <c r="K20" s="14">
        <v>26</v>
      </c>
      <c r="L20" s="14">
        <v>10</v>
      </c>
      <c r="M20" s="14">
        <v>82</v>
      </c>
      <c r="N20" s="15"/>
      <c r="O20" s="15">
        <f>$O$21</f>
        <v>82</v>
      </c>
      <c r="P20" s="53"/>
      <c r="Q20" s="53"/>
      <c r="R20" s="15">
        <f>ROUND($U$20/$O$20,2)</f>
        <v>0</v>
      </c>
      <c r="S20" s="15">
        <f>ROUND($S$21+$S$22+$S$23+$S$24,2)</f>
        <v>0</v>
      </c>
      <c r="T20" s="15">
        <f>ROUND($T$21+$T$22+$T$23+$T$24,2)</f>
        <v>0</v>
      </c>
      <c r="U20" s="15">
        <f>ROUND($U$21+$U$22+$U$23+$U$24,2)</f>
        <v>0</v>
      </c>
      <c r="V20" s="16" t="s">
        <v>61</v>
      </c>
      <c r="W20" s="61"/>
    </row>
    <row r="21" spans="1:23" s="17" customFormat="1" ht="11.1" customHeight="1" outlineLevel="7" x14ac:dyDescent="0.2">
      <c r="A21" s="18"/>
      <c r="B21" s="67" t="s">
        <v>26</v>
      </c>
      <c r="C21" s="19" t="s">
        <v>58</v>
      </c>
      <c r="D21" s="19"/>
      <c r="E21" s="19"/>
      <c r="F21" s="19"/>
      <c r="G21" s="19"/>
      <c r="H21" s="20">
        <v>10</v>
      </c>
      <c r="I21" s="20">
        <v>26</v>
      </c>
      <c r="J21" s="20">
        <v>10</v>
      </c>
      <c r="K21" s="20">
        <v>26</v>
      </c>
      <c r="L21" s="20">
        <v>10</v>
      </c>
      <c r="M21" s="20">
        <f>$H$21+$I$21+$J$21+$K$21+$L$21</f>
        <v>82</v>
      </c>
      <c r="N21" s="20">
        <v>1</v>
      </c>
      <c r="O21" s="21">
        <f>ROUND($M$21*$N$21,3)</f>
        <v>82</v>
      </c>
      <c r="P21" s="51"/>
      <c r="Q21" s="52"/>
      <c r="R21" s="49">
        <f>ROUND($Q$21+$P$21,2)</f>
        <v>0</v>
      </c>
      <c r="S21" s="21">
        <f>ROUND($M$21*$P$21,2)</f>
        <v>0</v>
      </c>
      <c r="T21" s="21">
        <f>ROUND($O$21*$Q$21,2)</f>
        <v>0</v>
      </c>
      <c r="U21" s="21">
        <f>ROUND($T$21+$S$21,2)</f>
        <v>0</v>
      </c>
      <c r="V21" s="21"/>
      <c r="W21" s="62"/>
    </row>
    <row r="22" spans="1:23" s="1" customFormat="1" ht="11.1" customHeight="1" outlineLevel="7" x14ac:dyDescent="0.2">
      <c r="A22" s="22"/>
      <c r="B22" s="68" t="s">
        <v>62</v>
      </c>
      <c r="C22" s="23" t="s">
        <v>63</v>
      </c>
      <c r="D22" s="23"/>
      <c r="E22" s="23"/>
      <c r="F22" s="23"/>
      <c r="G22" s="23"/>
      <c r="H22" s="24">
        <v>2E-3</v>
      </c>
      <c r="I22" s="24">
        <v>6.0000000000000001E-3</v>
      </c>
      <c r="J22" s="24">
        <v>2E-3</v>
      </c>
      <c r="K22" s="24">
        <v>6.0000000000000001E-3</v>
      </c>
      <c r="L22" s="24">
        <v>2E-3</v>
      </c>
      <c r="M22" s="24">
        <f>$H$22+$I$22+$J$22+$K$22+$L$22</f>
        <v>1.8000000000000002E-2</v>
      </c>
      <c r="N22" s="26">
        <v>1.03</v>
      </c>
      <c r="O22" s="25">
        <f>ROUND($M$22*$N$22,3)</f>
        <v>1.9E-2</v>
      </c>
      <c r="P22" s="54"/>
      <c r="Q22" s="54"/>
      <c r="R22" s="25">
        <f>ROUND($Q$22+$P$22,2)</f>
        <v>0</v>
      </c>
      <c r="S22" s="25">
        <f>ROUND($M$22*$P$22,2)</f>
        <v>0</v>
      </c>
      <c r="T22" s="25">
        <f>ROUND($O$22*$Q$22,2)</f>
        <v>0</v>
      </c>
      <c r="U22" s="25">
        <f>ROUND($T$22+$S$22,2)</f>
        <v>0</v>
      </c>
      <c r="V22" s="27"/>
      <c r="W22" s="63"/>
    </row>
    <row r="23" spans="1:23" s="1" customFormat="1" ht="11.1" customHeight="1" outlineLevel="7" x14ac:dyDescent="0.2">
      <c r="A23" s="22"/>
      <c r="B23" s="68" t="s">
        <v>64</v>
      </c>
      <c r="C23" s="23" t="s">
        <v>65</v>
      </c>
      <c r="D23" s="23"/>
      <c r="E23" s="23"/>
      <c r="F23" s="23"/>
      <c r="G23" s="23"/>
      <c r="H23" s="24">
        <v>5</v>
      </c>
      <c r="I23" s="24">
        <v>13</v>
      </c>
      <c r="J23" s="24">
        <v>5</v>
      </c>
      <c r="K23" s="24">
        <v>13</v>
      </c>
      <c r="L23" s="24">
        <v>5</v>
      </c>
      <c r="M23" s="24">
        <f>$H$23+$I$23+$J$23+$K$23+$L$23</f>
        <v>41</v>
      </c>
      <c r="N23" s="28">
        <v>1</v>
      </c>
      <c r="O23" s="25">
        <f>ROUND($M$23*$N$23,3)</f>
        <v>41</v>
      </c>
      <c r="P23" s="54"/>
      <c r="Q23" s="54"/>
      <c r="R23" s="25">
        <f>ROUND($Q$23+$P$23,2)</f>
        <v>0</v>
      </c>
      <c r="S23" s="25">
        <f>ROUND($M$23*$P$23,2)</f>
        <v>0</v>
      </c>
      <c r="T23" s="25">
        <f>ROUND($O$23*$Q$23,2)</f>
        <v>0</v>
      </c>
      <c r="U23" s="25">
        <f>ROUND($T$23+$S$23,2)</f>
        <v>0</v>
      </c>
      <c r="V23" s="27"/>
      <c r="W23" s="63"/>
    </row>
    <row r="24" spans="1:23" s="1" customFormat="1" ht="11.1" customHeight="1" outlineLevel="7" x14ac:dyDescent="0.2">
      <c r="A24" s="22"/>
      <c r="B24" s="68" t="s">
        <v>66</v>
      </c>
      <c r="C24" s="23" t="s">
        <v>65</v>
      </c>
      <c r="D24" s="23"/>
      <c r="E24" s="23"/>
      <c r="F24" s="23"/>
      <c r="G24" s="23"/>
      <c r="H24" s="24">
        <v>5</v>
      </c>
      <c r="I24" s="24">
        <v>13</v>
      </c>
      <c r="J24" s="24">
        <v>5</v>
      </c>
      <c r="K24" s="24">
        <v>13</v>
      </c>
      <c r="L24" s="24">
        <v>5</v>
      </c>
      <c r="M24" s="24">
        <f>$H$24+$I$24+$J$24+$K$24+$L$24</f>
        <v>41</v>
      </c>
      <c r="N24" s="28">
        <v>1</v>
      </c>
      <c r="O24" s="25">
        <f>ROUND($M$24*$N$24,3)</f>
        <v>41</v>
      </c>
      <c r="P24" s="54"/>
      <c r="Q24" s="54"/>
      <c r="R24" s="25">
        <f>ROUND($Q$24+$P$24,2)</f>
        <v>0</v>
      </c>
      <c r="S24" s="25">
        <f>ROUND($M$24*$P$24,2)</f>
        <v>0</v>
      </c>
      <c r="T24" s="25">
        <f>ROUND($O$24*$Q$24,2)</f>
        <v>0</v>
      </c>
      <c r="U24" s="25">
        <f>ROUND($T$24+$S$24,2)</f>
        <v>0</v>
      </c>
      <c r="V24" s="27"/>
      <c r="W24" s="63"/>
    </row>
    <row r="25" spans="1:23" s="1" customFormat="1" ht="12" customHeight="1" outlineLevel="5" x14ac:dyDescent="0.2">
      <c r="A25" s="7"/>
      <c r="B25" s="69" t="s">
        <v>67</v>
      </c>
      <c r="C25" s="9"/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55"/>
      <c r="Q25" s="55"/>
      <c r="R25" s="10"/>
      <c r="S25" s="10">
        <f>ROUND($S$26+$S$27+$S$28+$S$29+$S$30+$S$31+$S$32+$S$33,2)</f>
        <v>0</v>
      </c>
      <c r="T25" s="10">
        <f>ROUND($T$26+$T$27+$T$28+$T$29+$T$30+$T$31+$T$32+$T$33,2)</f>
        <v>0</v>
      </c>
      <c r="U25" s="10">
        <f>ROUND($U$26+$U$27+$U$28+$U$29+$U$30+$U$31+$U$32+$U$33,2)</f>
        <v>0</v>
      </c>
      <c r="V25" s="10"/>
      <c r="W25" s="55"/>
    </row>
    <row r="26" spans="1:23" s="1" customFormat="1" ht="21.95" customHeight="1" outlineLevel="6" x14ac:dyDescent="0.2">
      <c r="A26" s="22"/>
      <c r="B26" s="68" t="s">
        <v>68</v>
      </c>
      <c r="C26" s="23" t="s">
        <v>58</v>
      </c>
      <c r="D26" s="23" t="s">
        <v>69</v>
      </c>
      <c r="E26" s="23"/>
      <c r="F26" s="23"/>
      <c r="G26" s="23"/>
      <c r="H26" s="24">
        <v>128</v>
      </c>
      <c r="I26" s="24">
        <v>158</v>
      </c>
      <c r="J26" s="24">
        <v>80</v>
      </c>
      <c r="K26" s="24">
        <v>148</v>
      </c>
      <c r="L26" s="24">
        <v>128</v>
      </c>
      <c r="M26" s="24">
        <f>$H$26+$I$26+$J$26+$K$26+$L$26</f>
        <v>642</v>
      </c>
      <c r="N26" s="28">
        <v>1</v>
      </c>
      <c r="O26" s="25">
        <f>ROUND($M$26*$N$26,3)</f>
        <v>642</v>
      </c>
      <c r="P26" s="56"/>
      <c r="Q26" s="54"/>
      <c r="R26" s="26">
        <f>ROUND($Q$26+$P$26,2)</f>
        <v>0</v>
      </c>
      <c r="S26" s="25">
        <f>ROUND($M$26*$P$26,2)</f>
        <v>0</v>
      </c>
      <c r="T26" s="25">
        <f>ROUND($O$26*$Q$26,2)</f>
        <v>0</v>
      </c>
      <c r="U26" s="25">
        <f>ROUND($T$26+$S$26,2)</f>
        <v>0</v>
      </c>
      <c r="V26" s="27" t="s">
        <v>59</v>
      </c>
      <c r="W26" s="63"/>
    </row>
    <row r="27" spans="1:23" s="1" customFormat="1" ht="21.95" customHeight="1" outlineLevel="6" x14ac:dyDescent="0.2">
      <c r="A27" s="22"/>
      <c r="B27" s="68" t="s">
        <v>70</v>
      </c>
      <c r="C27" s="23" t="s">
        <v>58</v>
      </c>
      <c r="D27" s="23" t="s">
        <v>71</v>
      </c>
      <c r="E27" s="23"/>
      <c r="F27" s="23"/>
      <c r="G27" s="23"/>
      <c r="H27" s="24">
        <v>64</v>
      </c>
      <c r="I27" s="24">
        <v>79</v>
      </c>
      <c r="J27" s="24">
        <v>40</v>
      </c>
      <c r="K27" s="24">
        <v>74</v>
      </c>
      <c r="L27" s="24">
        <v>64</v>
      </c>
      <c r="M27" s="24">
        <f>$H$27+$I$27+$J$27+$K$27+$L$27</f>
        <v>321</v>
      </c>
      <c r="N27" s="28">
        <v>1</v>
      </c>
      <c r="O27" s="25">
        <f>ROUND($M$27*$N$27,3)</f>
        <v>321</v>
      </c>
      <c r="P27" s="56"/>
      <c r="Q27" s="54"/>
      <c r="R27" s="26">
        <f>ROUND($Q$27+$P$27,2)</f>
        <v>0</v>
      </c>
      <c r="S27" s="25">
        <f>ROUND($M$27*$P$27,2)</f>
        <v>0</v>
      </c>
      <c r="T27" s="25">
        <f>ROUND($O$27*$Q$27,2)</f>
        <v>0</v>
      </c>
      <c r="U27" s="25">
        <f>ROUND($T$27+$S$27,2)</f>
        <v>0</v>
      </c>
      <c r="V27" s="27" t="s">
        <v>59</v>
      </c>
      <c r="W27" s="63"/>
    </row>
    <row r="28" spans="1:23" s="1" customFormat="1" ht="56.1" customHeight="1" outlineLevel="6" x14ac:dyDescent="0.2">
      <c r="A28" s="22"/>
      <c r="B28" s="68" t="s">
        <v>72</v>
      </c>
      <c r="C28" s="23" t="s">
        <v>58</v>
      </c>
      <c r="D28" s="23" t="s">
        <v>73</v>
      </c>
      <c r="E28" s="23"/>
      <c r="F28" s="23"/>
      <c r="G28" s="23"/>
      <c r="H28" s="24">
        <v>8</v>
      </c>
      <c r="I28" s="25"/>
      <c r="J28" s="25"/>
      <c r="K28" s="25"/>
      <c r="L28" s="24">
        <v>8</v>
      </c>
      <c r="M28" s="24">
        <f>$H$28+$I$28+$J$28+$K$28+$L$28</f>
        <v>16</v>
      </c>
      <c r="N28" s="28">
        <v>1</v>
      </c>
      <c r="O28" s="25">
        <f>ROUND($M$28*$N$28,3)</f>
        <v>16</v>
      </c>
      <c r="P28" s="57"/>
      <c r="Q28" s="54"/>
      <c r="R28" s="50">
        <f>ROUND($Q$28+$P$28,2)</f>
        <v>0</v>
      </c>
      <c r="S28" s="25">
        <f>ROUND($M$28*$P$28,2)</f>
        <v>0</v>
      </c>
      <c r="T28" s="25">
        <f>ROUND($O$28*$Q$28,2)</f>
        <v>0</v>
      </c>
      <c r="U28" s="25">
        <f>ROUND($T$28+$S$28,2)</f>
        <v>0</v>
      </c>
      <c r="V28" s="27" t="s">
        <v>74</v>
      </c>
      <c r="W28" s="63"/>
    </row>
    <row r="29" spans="1:23" s="1" customFormat="1" ht="56.1" customHeight="1" outlineLevel="6" x14ac:dyDescent="0.2">
      <c r="A29" s="22"/>
      <c r="B29" s="68" t="s">
        <v>75</v>
      </c>
      <c r="C29" s="23" t="s">
        <v>58</v>
      </c>
      <c r="D29" s="23" t="s">
        <v>73</v>
      </c>
      <c r="E29" s="23"/>
      <c r="F29" s="23"/>
      <c r="G29" s="23"/>
      <c r="H29" s="24">
        <v>32</v>
      </c>
      <c r="I29" s="24">
        <v>46</v>
      </c>
      <c r="J29" s="24">
        <v>23</v>
      </c>
      <c r="K29" s="24">
        <v>47</v>
      </c>
      <c r="L29" s="24">
        <v>31</v>
      </c>
      <c r="M29" s="24">
        <f>$H$29+$I$29+$J$29+$K$29+$L$29</f>
        <v>179</v>
      </c>
      <c r="N29" s="28">
        <v>1</v>
      </c>
      <c r="O29" s="25">
        <f>ROUND($M$29*$N$29,3)</f>
        <v>179</v>
      </c>
      <c r="P29" s="57"/>
      <c r="Q29" s="54"/>
      <c r="R29" s="50">
        <f>ROUND($Q$29+$P$29,2)</f>
        <v>0</v>
      </c>
      <c r="S29" s="25">
        <f>ROUND($M$29*$P$29,2)</f>
        <v>0</v>
      </c>
      <c r="T29" s="25">
        <f>ROUND($O$29*$Q$29,2)</f>
        <v>0</v>
      </c>
      <c r="U29" s="25">
        <f>ROUND($T$29+$S$29,2)</f>
        <v>0</v>
      </c>
      <c r="V29" s="27" t="s">
        <v>74</v>
      </c>
      <c r="W29" s="63"/>
    </row>
    <row r="30" spans="1:23" s="1" customFormat="1" ht="56.1" customHeight="1" outlineLevel="6" x14ac:dyDescent="0.2">
      <c r="A30" s="22"/>
      <c r="B30" s="68" t="s">
        <v>76</v>
      </c>
      <c r="C30" s="23" t="s">
        <v>58</v>
      </c>
      <c r="D30" s="23" t="s">
        <v>73</v>
      </c>
      <c r="E30" s="23"/>
      <c r="F30" s="23"/>
      <c r="G30" s="23"/>
      <c r="H30" s="24">
        <v>23</v>
      </c>
      <c r="I30" s="24">
        <v>32</v>
      </c>
      <c r="J30" s="24">
        <v>16</v>
      </c>
      <c r="K30" s="24">
        <v>26</v>
      </c>
      <c r="L30" s="24">
        <v>24</v>
      </c>
      <c r="M30" s="24">
        <f>$H$30+$I$30+$J$30+$K$30+$L$30</f>
        <v>121</v>
      </c>
      <c r="N30" s="28">
        <v>1</v>
      </c>
      <c r="O30" s="25">
        <f>ROUND($M$30*$N$30,3)</f>
        <v>121</v>
      </c>
      <c r="P30" s="57"/>
      <c r="Q30" s="54"/>
      <c r="R30" s="50">
        <f>ROUND($Q$30+$P$30,2)</f>
        <v>0</v>
      </c>
      <c r="S30" s="25">
        <f>ROUND($M$30*$P$30,2)</f>
        <v>0</v>
      </c>
      <c r="T30" s="25">
        <f>ROUND($O$30*$Q$30,2)</f>
        <v>0</v>
      </c>
      <c r="U30" s="25">
        <f>ROUND($T$30+$S$30,2)</f>
        <v>0</v>
      </c>
      <c r="V30" s="27" t="s">
        <v>74</v>
      </c>
      <c r="W30" s="63"/>
    </row>
    <row r="31" spans="1:23" s="1" customFormat="1" ht="56.1" customHeight="1" outlineLevel="6" x14ac:dyDescent="0.2">
      <c r="A31" s="22"/>
      <c r="B31" s="68" t="s">
        <v>77</v>
      </c>
      <c r="C31" s="23" t="s">
        <v>58</v>
      </c>
      <c r="D31" s="23" t="s">
        <v>73</v>
      </c>
      <c r="E31" s="23"/>
      <c r="F31" s="23"/>
      <c r="G31" s="23"/>
      <c r="H31" s="24">
        <v>1</v>
      </c>
      <c r="I31" s="24">
        <v>1</v>
      </c>
      <c r="J31" s="24">
        <v>1</v>
      </c>
      <c r="K31" s="24">
        <v>1</v>
      </c>
      <c r="L31" s="24">
        <v>1</v>
      </c>
      <c r="M31" s="24">
        <f>$H$31+$I$31+$J$31+$K$31+$L$31</f>
        <v>5</v>
      </c>
      <c r="N31" s="28">
        <v>1</v>
      </c>
      <c r="O31" s="25">
        <f>ROUND($M$31*$N$31,3)</f>
        <v>5</v>
      </c>
      <c r="P31" s="57"/>
      <c r="Q31" s="54"/>
      <c r="R31" s="50">
        <f>ROUND($Q$31+$P$31,2)</f>
        <v>0</v>
      </c>
      <c r="S31" s="25">
        <f>ROUND($M$31*$P$31,2)</f>
        <v>0</v>
      </c>
      <c r="T31" s="25">
        <f>ROUND($O$31*$Q$31,2)</f>
        <v>0</v>
      </c>
      <c r="U31" s="25">
        <f>ROUND($T$31+$S$31,2)</f>
        <v>0</v>
      </c>
      <c r="V31" s="27" t="s">
        <v>74</v>
      </c>
      <c r="W31" s="63"/>
    </row>
    <row r="32" spans="1:23" s="1" customFormat="1" ht="21.95" customHeight="1" outlineLevel="6" x14ac:dyDescent="0.2">
      <c r="A32" s="22"/>
      <c r="B32" s="68" t="s">
        <v>78</v>
      </c>
      <c r="C32" s="23" t="s">
        <v>58</v>
      </c>
      <c r="D32" s="23" t="s">
        <v>69</v>
      </c>
      <c r="E32" s="23"/>
      <c r="F32" s="23"/>
      <c r="G32" s="23"/>
      <c r="H32" s="24">
        <v>128</v>
      </c>
      <c r="I32" s="24">
        <v>158</v>
      </c>
      <c r="J32" s="24">
        <v>80</v>
      </c>
      <c r="K32" s="24">
        <v>148</v>
      </c>
      <c r="L32" s="24">
        <v>128</v>
      </c>
      <c r="M32" s="24">
        <f>$H$32+$I$32+$J$32+$K$32+$L$32</f>
        <v>642</v>
      </c>
      <c r="N32" s="28">
        <v>1</v>
      </c>
      <c r="O32" s="25">
        <f>ROUND($M$32*$N$32,3)</f>
        <v>642</v>
      </c>
      <c r="P32" s="56"/>
      <c r="Q32" s="54"/>
      <c r="R32" s="26">
        <f>ROUND($Q$32+$P$32,2)</f>
        <v>0</v>
      </c>
      <c r="S32" s="25">
        <f>ROUND($M$32*$P$32,2)</f>
        <v>0</v>
      </c>
      <c r="T32" s="25">
        <f>ROUND($O$32*$Q$32,2)</f>
        <v>0</v>
      </c>
      <c r="U32" s="25">
        <f>ROUND($T$32+$S$32,2)</f>
        <v>0</v>
      </c>
      <c r="V32" s="27" t="s">
        <v>59</v>
      </c>
      <c r="W32" s="63"/>
    </row>
    <row r="33" spans="1:23" s="1" customFormat="1" ht="21.95" customHeight="1" outlineLevel="6" x14ac:dyDescent="0.2">
      <c r="A33" s="22"/>
      <c r="B33" s="68" t="s">
        <v>79</v>
      </c>
      <c r="C33" s="23" t="s">
        <v>58</v>
      </c>
      <c r="D33" s="23"/>
      <c r="E33" s="23"/>
      <c r="F33" s="23"/>
      <c r="G33" s="23"/>
      <c r="H33" s="24">
        <v>64</v>
      </c>
      <c r="I33" s="24">
        <v>79</v>
      </c>
      <c r="J33" s="24">
        <v>40</v>
      </c>
      <c r="K33" s="24">
        <v>74</v>
      </c>
      <c r="L33" s="24">
        <v>64</v>
      </c>
      <c r="M33" s="24">
        <f>$H$33+$I$33+$J$33+$K$33+$L$33</f>
        <v>321</v>
      </c>
      <c r="N33" s="28">
        <v>1</v>
      </c>
      <c r="O33" s="25">
        <f>ROUND($M$33*$N$33,3)</f>
        <v>321</v>
      </c>
      <c r="P33" s="56"/>
      <c r="Q33" s="54"/>
      <c r="R33" s="26">
        <f>ROUND($Q$33+$P$33,2)</f>
        <v>0</v>
      </c>
      <c r="S33" s="25">
        <f>ROUND($M$33*$P$33,2)</f>
        <v>0</v>
      </c>
      <c r="T33" s="25">
        <f>ROUND($O$33*$Q$33,2)</f>
        <v>0</v>
      </c>
      <c r="U33" s="25">
        <f>ROUND($T$33+$S$33,2)</f>
        <v>0</v>
      </c>
      <c r="V33" s="27" t="s">
        <v>59</v>
      </c>
      <c r="W33" s="63"/>
    </row>
    <row r="34" spans="1:23" s="1" customFormat="1" ht="12" customHeight="1" outlineLevel="5" x14ac:dyDescent="0.2">
      <c r="A34" s="7"/>
      <c r="B34" s="69" t="s">
        <v>80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55"/>
      <c r="Q34" s="55"/>
      <c r="R34" s="10"/>
      <c r="S34" s="10">
        <f>ROUND($S$35+$S$36+$S$37+$S$38+$S$39,2)</f>
        <v>0</v>
      </c>
      <c r="T34" s="10">
        <f>ROUND($T$35+$T$36+$T$37+$T$38+$T$39,2)</f>
        <v>0</v>
      </c>
      <c r="U34" s="10">
        <f>ROUND($U$35+$U$36+$U$37+$U$38+$U$39,2)</f>
        <v>0</v>
      </c>
      <c r="V34" s="10"/>
      <c r="W34" s="55"/>
    </row>
    <row r="35" spans="1:23" s="1" customFormat="1" ht="21.95" customHeight="1" outlineLevel="6" x14ac:dyDescent="0.2">
      <c r="A35" s="22"/>
      <c r="B35" s="68" t="s">
        <v>81</v>
      </c>
      <c r="C35" s="23" t="s">
        <v>58</v>
      </c>
      <c r="D35" s="23"/>
      <c r="E35" s="23"/>
      <c r="F35" s="23"/>
      <c r="G35" s="23"/>
      <c r="H35" s="24">
        <v>15</v>
      </c>
      <c r="I35" s="24">
        <v>24</v>
      </c>
      <c r="J35" s="24">
        <v>15</v>
      </c>
      <c r="K35" s="24">
        <v>24</v>
      </c>
      <c r="L35" s="24">
        <v>15</v>
      </c>
      <c r="M35" s="24">
        <f>$H$35+$I$35+$J$35+$K$35+$L$35</f>
        <v>93</v>
      </c>
      <c r="N35" s="28">
        <v>1</v>
      </c>
      <c r="O35" s="25">
        <f>ROUND($M$35*$N$35,3)</f>
        <v>93</v>
      </c>
      <c r="P35" s="56"/>
      <c r="Q35" s="54"/>
      <c r="R35" s="26">
        <f>ROUND($Q$35+$P$35,2)</f>
        <v>0</v>
      </c>
      <c r="S35" s="25">
        <f>ROUND($M$35*$P$35,2)</f>
        <v>0</v>
      </c>
      <c r="T35" s="25">
        <f>ROUND($O$35*$Q$35,2)</f>
        <v>0</v>
      </c>
      <c r="U35" s="25">
        <f>ROUND($T$35+$S$35,2)</f>
        <v>0</v>
      </c>
      <c r="V35" s="27" t="s">
        <v>59</v>
      </c>
      <c r="W35" s="63"/>
    </row>
    <row r="36" spans="1:23" s="1" customFormat="1" ht="89.1" customHeight="1" outlineLevel="6" x14ac:dyDescent="0.2">
      <c r="A36" s="22"/>
      <c r="B36" s="68" t="s">
        <v>82</v>
      </c>
      <c r="C36" s="23" t="s">
        <v>83</v>
      </c>
      <c r="D36" s="23" t="s">
        <v>84</v>
      </c>
      <c r="E36" s="23"/>
      <c r="F36" s="23"/>
      <c r="G36" s="23"/>
      <c r="H36" s="24">
        <v>1</v>
      </c>
      <c r="I36" s="25"/>
      <c r="J36" s="25"/>
      <c r="K36" s="25"/>
      <c r="L36" s="24">
        <v>1</v>
      </c>
      <c r="M36" s="24">
        <f>$H$36+$I$36+$J$36+$K$36+$L$36</f>
        <v>2</v>
      </c>
      <c r="N36" s="28">
        <v>1</v>
      </c>
      <c r="O36" s="25">
        <f>ROUND($M$36*$N$36,3)</f>
        <v>2</v>
      </c>
      <c r="P36" s="57"/>
      <c r="Q36" s="54"/>
      <c r="R36" s="50">
        <f>ROUND($Q$36+$P$36,2)</f>
        <v>0</v>
      </c>
      <c r="S36" s="25">
        <f>ROUND($M$36*$P$36,2)</f>
        <v>0</v>
      </c>
      <c r="T36" s="25">
        <f>ROUND($O$36*$Q$36,2)</f>
        <v>0</v>
      </c>
      <c r="U36" s="25">
        <f>ROUND($T$36+$S$36,2)</f>
        <v>0</v>
      </c>
      <c r="V36" s="27" t="s">
        <v>85</v>
      </c>
      <c r="W36" s="63"/>
    </row>
    <row r="37" spans="1:23" s="1" customFormat="1" ht="89.1" customHeight="1" outlineLevel="6" x14ac:dyDescent="0.2">
      <c r="A37" s="22"/>
      <c r="B37" s="68" t="s">
        <v>86</v>
      </c>
      <c r="C37" s="23" t="s">
        <v>83</v>
      </c>
      <c r="D37" s="23" t="s">
        <v>84</v>
      </c>
      <c r="E37" s="23"/>
      <c r="F37" s="23"/>
      <c r="G37" s="23"/>
      <c r="H37" s="24">
        <v>3</v>
      </c>
      <c r="I37" s="25"/>
      <c r="J37" s="25"/>
      <c r="K37" s="25"/>
      <c r="L37" s="24">
        <v>3</v>
      </c>
      <c r="M37" s="24">
        <f>$H$37+$I$37+$J$37+$K$37+$L$37</f>
        <v>6</v>
      </c>
      <c r="N37" s="28">
        <v>1</v>
      </c>
      <c r="O37" s="25">
        <f>ROUND($M$37*$N$37,3)</f>
        <v>6</v>
      </c>
      <c r="P37" s="57"/>
      <c r="Q37" s="54"/>
      <c r="R37" s="50">
        <f>ROUND($Q$37+$P$37,2)</f>
        <v>0</v>
      </c>
      <c r="S37" s="25">
        <f>ROUND($M$37*$P$37,2)</f>
        <v>0</v>
      </c>
      <c r="T37" s="25">
        <f>ROUND($O$37*$Q$37,2)</f>
        <v>0</v>
      </c>
      <c r="U37" s="25">
        <f>ROUND($T$37+$S$37,2)</f>
        <v>0</v>
      </c>
      <c r="V37" s="27" t="s">
        <v>85</v>
      </c>
      <c r="W37" s="63"/>
    </row>
    <row r="38" spans="1:23" s="1" customFormat="1" ht="89.1" customHeight="1" outlineLevel="6" x14ac:dyDescent="0.2">
      <c r="A38" s="22"/>
      <c r="B38" s="68" t="s">
        <v>87</v>
      </c>
      <c r="C38" s="23" t="s">
        <v>83</v>
      </c>
      <c r="D38" s="23"/>
      <c r="E38" s="23"/>
      <c r="F38" s="23"/>
      <c r="G38" s="23"/>
      <c r="H38" s="25"/>
      <c r="I38" s="24">
        <v>4</v>
      </c>
      <c r="J38" s="24">
        <v>1</v>
      </c>
      <c r="K38" s="24">
        <v>4</v>
      </c>
      <c r="L38" s="25"/>
      <c r="M38" s="24">
        <f>$H$38+$I$38+$J$38+$K$38+$L$38</f>
        <v>9</v>
      </c>
      <c r="N38" s="28">
        <v>1</v>
      </c>
      <c r="O38" s="25">
        <f>ROUND($M$38*$N$38,3)</f>
        <v>9</v>
      </c>
      <c r="P38" s="57"/>
      <c r="Q38" s="54"/>
      <c r="R38" s="50">
        <f>ROUND($Q$38+$P$38,2)</f>
        <v>0</v>
      </c>
      <c r="S38" s="25">
        <f>ROUND($M$38*$P$38,2)</f>
        <v>0</v>
      </c>
      <c r="T38" s="25">
        <f>ROUND($O$38*$Q$38,2)</f>
        <v>0</v>
      </c>
      <c r="U38" s="25">
        <f>ROUND($T$38+$S$38,2)</f>
        <v>0</v>
      </c>
      <c r="V38" s="27" t="s">
        <v>85</v>
      </c>
      <c r="W38" s="63"/>
    </row>
    <row r="39" spans="1:23" s="1" customFormat="1" ht="89.1" customHeight="1" outlineLevel="6" x14ac:dyDescent="0.2">
      <c r="A39" s="22"/>
      <c r="B39" s="68" t="s">
        <v>88</v>
      </c>
      <c r="C39" s="23" t="s">
        <v>83</v>
      </c>
      <c r="D39" s="23"/>
      <c r="E39" s="23"/>
      <c r="F39" s="23"/>
      <c r="G39" s="23"/>
      <c r="H39" s="25"/>
      <c r="I39" s="24">
        <v>3</v>
      </c>
      <c r="J39" s="24">
        <v>3</v>
      </c>
      <c r="K39" s="24">
        <v>3</v>
      </c>
      <c r="L39" s="25"/>
      <c r="M39" s="24">
        <f>$H$39+$I$39+$J$39+$K$39+$L$39</f>
        <v>9</v>
      </c>
      <c r="N39" s="28">
        <v>1</v>
      </c>
      <c r="O39" s="25">
        <f>ROUND($M$39*$N$39,3)</f>
        <v>9</v>
      </c>
      <c r="P39" s="57"/>
      <c r="Q39" s="54"/>
      <c r="R39" s="50">
        <f>ROUND($Q$39+$P$39,2)</f>
        <v>0</v>
      </c>
      <c r="S39" s="25">
        <f>ROUND($M$39*$P$39,2)</f>
        <v>0</v>
      </c>
      <c r="T39" s="25">
        <f>ROUND($O$39*$Q$39,2)</f>
        <v>0</v>
      </c>
      <c r="U39" s="25">
        <f>ROUND($T$39+$S$39,2)</f>
        <v>0</v>
      </c>
      <c r="V39" s="27" t="s">
        <v>85</v>
      </c>
      <c r="W39" s="63"/>
    </row>
    <row r="40" spans="1:23" s="1" customFormat="1" ht="12" customHeight="1" outlineLevel="5" x14ac:dyDescent="0.2">
      <c r="A40" s="7"/>
      <c r="B40" s="69" t="s">
        <v>89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55"/>
      <c r="Q40" s="55"/>
      <c r="R40" s="10"/>
      <c r="S40" s="10">
        <f>ROUND($S$41+$S$42+$S$43,2)</f>
        <v>0</v>
      </c>
      <c r="T40" s="10">
        <f>ROUND($T$41+$T$42+$T$43,2)</f>
        <v>0</v>
      </c>
      <c r="U40" s="10">
        <f>ROUND($U$41+$U$42+$U$43,2)</f>
        <v>0</v>
      </c>
      <c r="V40" s="10"/>
      <c r="W40" s="55"/>
    </row>
    <row r="41" spans="1:23" s="1" customFormat="1" ht="99.95" customHeight="1" outlineLevel="6" x14ac:dyDescent="0.2">
      <c r="A41" s="22"/>
      <c r="B41" s="68" t="s">
        <v>90</v>
      </c>
      <c r="C41" s="23" t="s">
        <v>65</v>
      </c>
      <c r="D41" s="23"/>
      <c r="E41" s="23"/>
      <c r="F41" s="23"/>
      <c r="G41" s="23"/>
      <c r="H41" s="24">
        <v>6</v>
      </c>
      <c r="I41" s="24">
        <v>12</v>
      </c>
      <c r="J41" s="24">
        <v>6</v>
      </c>
      <c r="K41" s="24">
        <v>12</v>
      </c>
      <c r="L41" s="24">
        <v>6</v>
      </c>
      <c r="M41" s="24">
        <f>$H$41+$I$41+$J$41+$K$41+$L$41</f>
        <v>42</v>
      </c>
      <c r="N41" s="28">
        <v>1</v>
      </c>
      <c r="O41" s="25">
        <f>ROUND($M$41*$N$41,3)</f>
        <v>42</v>
      </c>
      <c r="P41" s="56"/>
      <c r="Q41" s="54"/>
      <c r="R41" s="26">
        <f>ROUND($Q$41+$P$41,2)</f>
        <v>0</v>
      </c>
      <c r="S41" s="25">
        <f>ROUND($M$41*$P$41,2)</f>
        <v>0</v>
      </c>
      <c r="T41" s="25">
        <f>ROUND($O$41*$Q$41,2)</f>
        <v>0</v>
      </c>
      <c r="U41" s="25">
        <f>ROUND($T$41+$S$41,2)</f>
        <v>0</v>
      </c>
      <c r="V41" s="27" t="s">
        <v>91</v>
      </c>
      <c r="W41" s="63"/>
    </row>
    <row r="42" spans="1:23" s="1" customFormat="1" ht="99.95" customHeight="1" outlineLevel="6" x14ac:dyDescent="0.2">
      <c r="A42" s="22"/>
      <c r="B42" s="68" t="s">
        <v>92</v>
      </c>
      <c r="C42" s="23" t="s">
        <v>65</v>
      </c>
      <c r="D42" s="23"/>
      <c r="E42" s="23"/>
      <c r="F42" s="23"/>
      <c r="G42" s="23"/>
      <c r="H42" s="24">
        <v>6</v>
      </c>
      <c r="I42" s="24">
        <v>12</v>
      </c>
      <c r="J42" s="24">
        <v>6</v>
      </c>
      <c r="K42" s="24">
        <v>12</v>
      </c>
      <c r="L42" s="24">
        <v>6</v>
      </c>
      <c r="M42" s="24">
        <f>$H$42+$I$42+$J$42+$K$42+$L$42</f>
        <v>42</v>
      </c>
      <c r="N42" s="28">
        <v>1</v>
      </c>
      <c r="O42" s="25">
        <f>ROUND($M$42*$N$42,3)</f>
        <v>42</v>
      </c>
      <c r="P42" s="56"/>
      <c r="Q42" s="54"/>
      <c r="R42" s="26">
        <f>ROUND($Q$42+$P$42,2)</f>
        <v>0</v>
      </c>
      <c r="S42" s="25">
        <f>ROUND($M$42*$P$42,2)</f>
        <v>0</v>
      </c>
      <c r="T42" s="25">
        <f>ROUND($O$42*$Q$42,2)</f>
        <v>0</v>
      </c>
      <c r="U42" s="25">
        <f>ROUND($T$42+$S$42,2)</f>
        <v>0</v>
      </c>
      <c r="V42" s="27" t="s">
        <v>91</v>
      </c>
      <c r="W42" s="63"/>
    </row>
    <row r="43" spans="1:23" s="1" customFormat="1" ht="99.95" customHeight="1" outlineLevel="6" x14ac:dyDescent="0.2">
      <c r="A43" s="22"/>
      <c r="B43" s="68" t="s">
        <v>93</v>
      </c>
      <c r="C43" s="23" t="s">
        <v>65</v>
      </c>
      <c r="D43" s="23"/>
      <c r="E43" s="23"/>
      <c r="F43" s="23"/>
      <c r="G43" s="23"/>
      <c r="H43" s="24">
        <v>12</v>
      </c>
      <c r="I43" s="24">
        <v>24</v>
      </c>
      <c r="J43" s="24">
        <v>12</v>
      </c>
      <c r="K43" s="24">
        <v>24</v>
      </c>
      <c r="L43" s="24">
        <v>12</v>
      </c>
      <c r="M43" s="24">
        <f>$H$43+$I$43+$J$43+$K$43+$L$43</f>
        <v>84</v>
      </c>
      <c r="N43" s="28">
        <v>1</v>
      </c>
      <c r="O43" s="25">
        <f>ROUND($M$43*$N$43,3)</f>
        <v>84</v>
      </c>
      <c r="P43" s="56"/>
      <c r="Q43" s="54"/>
      <c r="R43" s="26">
        <f>ROUND($Q$43+$P$43,2)</f>
        <v>0</v>
      </c>
      <c r="S43" s="25">
        <f>ROUND($M$43*$P$43,2)</f>
        <v>0</v>
      </c>
      <c r="T43" s="25">
        <f>ROUND($O$43*$Q$43,2)</f>
        <v>0</v>
      </c>
      <c r="U43" s="25">
        <f>ROUND($T$43+$S$43,2)</f>
        <v>0</v>
      </c>
      <c r="V43" s="27" t="s">
        <v>91</v>
      </c>
      <c r="W43" s="63"/>
    </row>
    <row r="44" spans="1:23" s="1" customFormat="1" ht="12" customHeight="1" outlineLevel="5" x14ac:dyDescent="0.2">
      <c r="A44" s="7"/>
      <c r="B44" s="69" t="s">
        <v>94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10"/>
      <c r="N44" s="10"/>
      <c r="O44" s="10"/>
      <c r="P44" s="55"/>
      <c r="Q44" s="55"/>
      <c r="R44" s="10"/>
      <c r="S44" s="10">
        <f>ROUND($S$45+$S$46+$S$47,2)</f>
        <v>0</v>
      </c>
      <c r="T44" s="10">
        <f>ROUND($T$45+$T$46+$T$47,2)</f>
        <v>0</v>
      </c>
      <c r="U44" s="10">
        <f>ROUND($U$45+$U$46+$U$47,2)</f>
        <v>0</v>
      </c>
      <c r="V44" s="10"/>
      <c r="W44" s="55"/>
    </row>
    <row r="45" spans="1:23" s="1" customFormat="1" ht="99.95" customHeight="1" outlineLevel="6" x14ac:dyDescent="0.2">
      <c r="A45" s="22"/>
      <c r="B45" s="68" t="s">
        <v>95</v>
      </c>
      <c r="C45" s="23" t="s">
        <v>65</v>
      </c>
      <c r="D45" s="23" t="s">
        <v>69</v>
      </c>
      <c r="E45" s="23"/>
      <c r="F45" s="23"/>
      <c r="G45" s="23"/>
      <c r="H45" s="24">
        <v>504</v>
      </c>
      <c r="I45" s="24">
        <v>640</v>
      </c>
      <c r="J45" s="24">
        <v>456</v>
      </c>
      <c r="K45" s="24">
        <v>640</v>
      </c>
      <c r="L45" s="24">
        <v>504</v>
      </c>
      <c r="M45" s="24">
        <f>$H$45+$I$45+$J$45+$K$45+$L$45</f>
        <v>2744</v>
      </c>
      <c r="N45" s="28">
        <v>1</v>
      </c>
      <c r="O45" s="25">
        <f>ROUND($M$45*$N$45,3)</f>
        <v>2744</v>
      </c>
      <c r="P45" s="56"/>
      <c r="Q45" s="54"/>
      <c r="R45" s="26">
        <f>ROUND($Q$45+$P$45,2)</f>
        <v>0</v>
      </c>
      <c r="S45" s="25">
        <f>ROUND($M$45*$P$45,2)</f>
        <v>0</v>
      </c>
      <c r="T45" s="25">
        <f>ROUND($O$45*$Q$45,2)</f>
        <v>0</v>
      </c>
      <c r="U45" s="25">
        <f>ROUND($T$45+$S$45,2)</f>
        <v>0</v>
      </c>
      <c r="V45" s="27" t="s">
        <v>96</v>
      </c>
      <c r="W45" s="63"/>
    </row>
    <row r="46" spans="1:23" s="1" customFormat="1" ht="99.95" customHeight="1" outlineLevel="6" x14ac:dyDescent="0.2">
      <c r="A46" s="22"/>
      <c r="B46" s="68" t="s">
        <v>97</v>
      </c>
      <c r="C46" s="23" t="s">
        <v>65</v>
      </c>
      <c r="D46" s="23" t="s">
        <v>69</v>
      </c>
      <c r="E46" s="23"/>
      <c r="F46" s="23"/>
      <c r="G46" s="23"/>
      <c r="H46" s="24">
        <v>184</v>
      </c>
      <c r="I46" s="24">
        <v>432</v>
      </c>
      <c r="J46" s="24">
        <v>144</v>
      </c>
      <c r="K46" s="24">
        <v>432</v>
      </c>
      <c r="L46" s="24">
        <v>184</v>
      </c>
      <c r="M46" s="24">
        <f>$H$46+$I$46+$J$46+$K$46+$L$46</f>
        <v>1376</v>
      </c>
      <c r="N46" s="28">
        <v>1</v>
      </c>
      <c r="O46" s="25">
        <f>ROUND($M$46*$N$46,3)</f>
        <v>1376</v>
      </c>
      <c r="P46" s="56"/>
      <c r="Q46" s="54"/>
      <c r="R46" s="26">
        <f>ROUND($Q$46+$P$46,2)</f>
        <v>0</v>
      </c>
      <c r="S46" s="25">
        <f>ROUND($M$46*$P$46,2)</f>
        <v>0</v>
      </c>
      <c r="T46" s="25">
        <f>ROUND($O$46*$Q$46,2)</f>
        <v>0</v>
      </c>
      <c r="U46" s="25">
        <f>ROUND($T$46+$S$46,2)</f>
        <v>0</v>
      </c>
      <c r="V46" s="27" t="s">
        <v>96</v>
      </c>
      <c r="W46" s="63"/>
    </row>
    <row r="47" spans="1:23" s="1" customFormat="1" ht="99.95" customHeight="1" outlineLevel="6" x14ac:dyDescent="0.2">
      <c r="A47" s="22"/>
      <c r="B47" s="68" t="s">
        <v>98</v>
      </c>
      <c r="C47" s="23" t="s">
        <v>65</v>
      </c>
      <c r="D47" s="23" t="s">
        <v>69</v>
      </c>
      <c r="E47" s="23"/>
      <c r="F47" s="23"/>
      <c r="G47" s="23"/>
      <c r="H47" s="24">
        <v>160</v>
      </c>
      <c r="I47" s="24">
        <v>200</v>
      </c>
      <c r="J47" s="24">
        <v>80</v>
      </c>
      <c r="K47" s="24">
        <v>200</v>
      </c>
      <c r="L47" s="24">
        <v>160</v>
      </c>
      <c r="M47" s="24">
        <f>$H$47+$I$47+$J$47+$K$47+$L$47</f>
        <v>800</v>
      </c>
      <c r="N47" s="28">
        <v>1</v>
      </c>
      <c r="O47" s="25">
        <f>ROUND($M$47*$N$47,3)</f>
        <v>800</v>
      </c>
      <c r="P47" s="56"/>
      <c r="Q47" s="54"/>
      <c r="R47" s="26">
        <f>ROUND($Q$47+$P$47,2)</f>
        <v>0</v>
      </c>
      <c r="S47" s="25">
        <f>ROUND($M$47*$P$47,2)</f>
        <v>0</v>
      </c>
      <c r="T47" s="25">
        <f>ROUND($O$47*$Q$47,2)</f>
        <v>0</v>
      </c>
      <c r="U47" s="25">
        <f>ROUND($T$47+$S$47,2)</f>
        <v>0</v>
      </c>
      <c r="V47" s="27" t="s">
        <v>96</v>
      </c>
      <c r="W47" s="63"/>
    </row>
    <row r="48" spans="1:23" s="1" customFormat="1" ht="12" customHeight="1" outlineLevel="5" x14ac:dyDescent="0.2">
      <c r="A48" s="7"/>
      <c r="B48" s="69" t="s">
        <v>99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10"/>
      <c r="N48" s="10"/>
      <c r="O48" s="10"/>
      <c r="P48" s="55"/>
      <c r="Q48" s="55"/>
      <c r="R48" s="10"/>
      <c r="S48" s="10">
        <f>ROUND($S$50+$S$51+$S$52,2)</f>
        <v>0</v>
      </c>
      <c r="T48" s="10">
        <f>ROUND($T$50+$T$51+$T$52,2)</f>
        <v>0</v>
      </c>
      <c r="U48" s="10">
        <f>ROUND($U$50+$U$51+$U$52,2)</f>
        <v>0</v>
      </c>
      <c r="V48" s="10"/>
      <c r="W48" s="55"/>
    </row>
    <row r="49" spans="1:23" s="1" customFormat="1" ht="12" customHeight="1" outlineLevel="6" x14ac:dyDescent="0.2">
      <c r="A49" s="7"/>
      <c r="B49" s="69" t="s">
        <v>100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10"/>
      <c r="N49" s="10"/>
      <c r="O49" s="10"/>
      <c r="P49" s="55"/>
      <c r="Q49" s="55"/>
      <c r="R49" s="10"/>
      <c r="S49" s="10">
        <f>ROUND($S$50+$S$51+$S$52,2)</f>
        <v>0</v>
      </c>
      <c r="T49" s="10">
        <f>ROUND($T$50+$T$51+$T$52,2)</f>
        <v>0</v>
      </c>
      <c r="U49" s="10">
        <f>ROUND($U$50+$U$51+$U$52,2)</f>
        <v>0</v>
      </c>
      <c r="V49" s="10"/>
      <c r="W49" s="55"/>
    </row>
    <row r="50" spans="1:23" s="1" customFormat="1" ht="111" customHeight="1" outlineLevel="7" x14ac:dyDescent="0.2">
      <c r="A50" s="22"/>
      <c r="B50" s="68" t="s">
        <v>101</v>
      </c>
      <c r="C50" s="23" t="s">
        <v>65</v>
      </c>
      <c r="D50" s="23"/>
      <c r="E50" s="23"/>
      <c r="F50" s="23"/>
      <c r="G50" s="23"/>
      <c r="H50" s="24">
        <v>160</v>
      </c>
      <c r="I50" s="24">
        <v>200</v>
      </c>
      <c r="J50" s="24">
        <v>80</v>
      </c>
      <c r="K50" s="24">
        <v>200</v>
      </c>
      <c r="L50" s="24">
        <v>160</v>
      </c>
      <c r="M50" s="24">
        <f>$H$50+$I$50+$J$50+$K$50+$L$50</f>
        <v>800</v>
      </c>
      <c r="N50" s="28">
        <v>1</v>
      </c>
      <c r="O50" s="25">
        <f>ROUND($M$50*$N$50,3)</f>
        <v>800</v>
      </c>
      <c r="P50" s="56"/>
      <c r="Q50" s="54"/>
      <c r="R50" s="26">
        <f>ROUND($Q$50+$P$50,2)</f>
        <v>0</v>
      </c>
      <c r="S50" s="25">
        <f>ROUND($M$50*$P$50,2)</f>
        <v>0</v>
      </c>
      <c r="T50" s="25">
        <f>ROUND($O$50*$Q$50,2)</f>
        <v>0</v>
      </c>
      <c r="U50" s="25">
        <f>ROUND($T$50+$S$50,2)</f>
        <v>0</v>
      </c>
      <c r="V50" s="27" t="s">
        <v>102</v>
      </c>
      <c r="W50" s="63"/>
    </row>
    <row r="51" spans="1:23" s="1" customFormat="1" ht="111" customHeight="1" outlineLevel="7" x14ac:dyDescent="0.2">
      <c r="A51" s="22"/>
      <c r="B51" s="68" t="s">
        <v>103</v>
      </c>
      <c r="C51" s="23" t="s">
        <v>65</v>
      </c>
      <c r="D51" s="23"/>
      <c r="E51" s="23"/>
      <c r="F51" s="23"/>
      <c r="G51" s="23"/>
      <c r="H51" s="24">
        <v>504</v>
      </c>
      <c r="I51" s="24">
        <v>640</v>
      </c>
      <c r="J51" s="24">
        <v>456</v>
      </c>
      <c r="K51" s="24">
        <v>640</v>
      </c>
      <c r="L51" s="24">
        <v>504</v>
      </c>
      <c r="M51" s="24">
        <f>$H$51+$I$51+$J$51+$K$51+$L$51</f>
        <v>2744</v>
      </c>
      <c r="N51" s="28">
        <v>1</v>
      </c>
      <c r="O51" s="25">
        <f>ROUND($M$51*$N$51,3)</f>
        <v>2744</v>
      </c>
      <c r="P51" s="56"/>
      <c r="Q51" s="54"/>
      <c r="R51" s="26">
        <f>ROUND($Q$51+$P$51,2)</f>
        <v>0</v>
      </c>
      <c r="S51" s="25">
        <f>ROUND($M$51*$P$51,2)</f>
        <v>0</v>
      </c>
      <c r="T51" s="25">
        <f>ROUND($O$51*$Q$51,2)</f>
        <v>0</v>
      </c>
      <c r="U51" s="25">
        <f>ROUND($T$51+$S$51,2)</f>
        <v>0</v>
      </c>
      <c r="V51" s="27" t="s">
        <v>102</v>
      </c>
      <c r="W51" s="63"/>
    </row>
    <row r="52" spans="1:23" s="1" customFormat="1" ht="111" customHeight="1" outlineLevel="7" x14ac:dyDescent="0.2">
      <c r="A52" s="22"/>
      <c r="B52" s="68" t="s">
        <v>104</v>
      </c>
      <c r="C52" s="23" t="s">
        <v>65</v>
      </c>
      <c r="D52" s="23"/>
      <c r="E52" s="23"/>
      <c r="F52" s="23"/>
      <c r="G52" s="23"/>
      <c r="H52" s="24">
        <v>184</v>
      </c>
      <c r="I52" s="24">
        <v>432</v>
      </c>
      <c r="J52" s="24">
        <v>144</v>
      </c>
      <c r="K52" s="24">
        <v>432</v>
      </c>
      <c r="L52" s="24">
        <v>184</v>
      </c>
      <c r="M52" s="24">
        <f>$H$52+$I$52+$J$52+$K$52+$L$52</f>
        <v>1376</v>
      </c>
      <c r="N52" s="28">
        <v>1</v>
      </c>
      <c r="O52" s="25">
        <f>ROUND($M$52*$N$52,3)</f>
        <v>1376</v>
      </c>
      <c r="P52" s="56"/>
      <c r="Q52" s="54"/>
      <c r="R52" s="26">
        <f>ROUND($Q$52+$P$52,2)</f>
        <v>0</v>
      </c>
      <c r="S52" s="25">
        <f>ROUND($M$52*$P$52,2)</f>
        <v>0</v>
      </c>
      <c r="T52" s="25">
        <f>ROUND($O$52*$Q$52,2)</f>
        <v>0</v>
      </c>
      <c r="U52" s="25">
        <f>ROUND($T$52+$S$52,2)</f>
        <v>0</v>
      </c>
      <c r="V52" s="27" t="s">
        <v>102</v>
      </c>
      <c r="W52" s="63"/>
    </row>
    <row r="53" spans="1:23" s="1" customFormat="1" ht="12" customHeight="1" outlineLevel="5" x14ac:dyDescent="0.2">
      <c r="A53" s="7"/>
      <c r="B53" s="69" t="s">
        <v>105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55"/>
      <c r="Q53" s="55"/>
      <c r="R53" s="10"/>
      <c r="S53" s="10">
        <f>ROUND($S$55+$S$56+$S$57+$S$58+$S$60,2)</f>
        <v>0</v>
      </c>
      <c r="T53" s="10">
        <f>ROUND($T$55+$T$56+$T$57+$T$58+$T$60,2)</f>
        <v>0</v>
      </c>
      <c r="U53" s="10">
        <f>ROUND($U$55+$U$56+$U$57+$U$58+$U$60,2)</f>
        <v>0</v>
      </c>
      <c r="V53" s="10"/>
      <c r="W53" s="55"/>
    </row>
    <row r="54" spans="1:23" s="1" customFormat="1" ht="12" customHeight="1" outlineLevel="6" x14ac:dyDescent="0.2">
      <c r="A54" s="7"/>
      <c r="B54" s="69" t="s">
        <v>106</v>
      </c>
      <c r="C54" s="9"/>
      <c r="D54" s="9"/>
      <c r="E54" s="9"/>
      <c r="F54" s="9"/>
      <c r="G54" s="9"/>
      <c r="H54" s="10"/>
      <c r="I54" s="10"/>
      <c r="J54" s="10"/>
      <c r="K54" s="10"/>
      <c r="L54" s="10"/>
      <c r="M54" s="10"/>
      <c r="N54" s="10"/>
      <c r="O54" s="10"/>
      <c r="P54" s="55"/>
      <c r="Q54" s="55"/>
      <c r="R54" s="10"/>
      <c r="S54" s="10">
        <f>ROUND($S$55+$S$56+$S$57+$S$58,2)</f>
        <v>0</v>
      </c>
      <c r="T54" s="10">
        <f>ROUND($T$55+$T$56+$T$57+$T$58,2)</f>
        <v>0</v>
      </c>
      <c r="U54" s="10">
        <f>ROUND($U$55+$U$56+$U$57+$U$58,2)</f>
        <v>0</v>
      </c>
      <c r="V54" s="10"/>
      <c r="W54" s="55"/>
    </row>
    <row r="55" spans="1:23" s="1" customFormat="1" ht="56.1" customHeight="1" outlineLevel="7" x14ac:dyDescent="0.2">
      <c r="A55" s="22"/>
      <c r="B55" s="68" t="s">
        <v>107</v>
      </c>
      <c r="C55" s="23" t="s">
        <v>83</v>
      </c>
      <c r="D55" s="23" t="s">
        <v>108</v>
      </c>
      <c r="E55" s="23"/>
      <c r="F55" s="23"/>
      <c r="G55" s="23"/>
      <c r="H55" s="24">
        <v>1</v>
      </c>
      <c r="I55" s="25"/>
      <c r="J55" s="25"/>
      <c r="K55" s="25"/>
      <c r="L55" s="24">
        <v>1</v>
      </c>
      <c r="M55" s="24">
        <f>$H$55+$I$55+$J$55+$K$55+$L$55</f>
        <v>2</v>
      </c>
      <c r="N55" s="28">
        <v>1</v>
      </c>
      <c r="O55" s="25">
        <f>ROUND($M$55*$N$55,3)</f>
        <v>2</v>
      </c>
      <c r="P55" s="57"/>
      <c r="Q55" s="54"/>
      <c r="R55" s="50">
        <f>ROUND($Q$55+$P$55,2)</f>
        <v>0</v>
      </c>
      <c r="S55" s="25">
        <f>ROUND($M$55*$P$55,2)</f>
        <v>0</v>
      </c>
      <c r="T55" s="25">
        <f>ROUND($O$55*$Q$55,2)</f>
        <v>0</v>
      </c>
      <c r="U55" s="25">
        <f>ROUND($T$55+$S$55,2)</f>
        <v>0</v>
      </c>
      <c r="V55" s="27" t="s">
        <v>109</v>
      </c>
      <c r="W55" s="63"/>
    </row>
    <row r="56" spans="1:23" s="1" customFormat="1" ht="56.1" customHeight="1" outlineLevel="7" x14ac:dyDescent="0.2">
      <c r="A56" s="22"/>
      <c r="B56" s="68" t="s">
        <v>110</v>
      </c>
      <c r="C56" s="23" t="s">
        <v>83</v>
      </c>
      <c r="D56" s="23" t="s">
        <v>108</v>
      </c>
      <c r="E56" s="23"/>
      <c r="F56" s="23"/>
      <c r="G56" s="23"/>
      <c r="H56" s="24">
        <v>1</v>
      </c>
      <c r="I56" s="24">
        <v>3</v>
      </c>
      <c r="J56" s="24">
        <v>1</v>
      </c>
      <c r="K56" s="24">
        <v>3</v>
      </c>
      <c r="L56" s="24">
        <v>1</v>
      </c>
      <c r="M56" s="24">
        <f>$H$56+$I$56+$J$56+$K$56+$L$56</f>
        <v>9</v>
      </c>
      <c r="N56" s="28">
        <v>1</v>
      </c>
      <c r="O56" s="25">
        <f>ROUND($M$56*$N$56,3)</f>
        <v>9</v>
      </c>
      <c r="P56" s="57"/>
      <c r="Q56" s="54"/>
      <c r="R56" s="50">
        <f>ROUND($Q$56+$P$56,2)</f>
        <v>0</v>
      </c>
      <c r="S56" s="25">
        <f>ROUND($M$56*$P$56,2)</f>
        <v>0</v>
      </c>
      <c r="T56" s="25">
        <f>ROUND($O$56*$Q$56,2)</f>
        <v>0</v>
      </c>
      <c r="U56" s="25">
        <f>ROUND($T$56+$S$56,2)</f>
        <v>0</v>
      </c>
      <c r="V56" s="27" t="s">
        <v>109</v>
      </c>
      <c r="W56" s="63"/>
    </row>
    <row r="57" spans="1:23" s="1" customFormat="1" ht="56.1" customHeight="1" outlineLevel="7" x14ac:dyDescent="0.2">
      <c r="A57" s="22"/>
      <c r="B57" s="68" t="s">
        <v>111</v>
      </c>
      <c r="C57" s="23" t="s">
        <v>83</v>
      </c>
      <c r="D57" s="23" t="s">
        <v>108</v>
      </c>
      <c r="E57" s="23"/>
      <c r="F57" s="23"/>
      <c r="G57" s="23"/>
      <c r="H57" s="24">
        <v>1</v>
      </c>
      <c r="I57" s="24">
        <v>2</v>
      </c>
      <c r="J57" s="24">
        <v>2</v>
      </c>
      <c r="K57" s="24">
        <v>2</v>
      </c>
      <c r="L57" s="24">
        <v>1</v>
      </c>
      <c r="M57" s="24">
        <f>$H$57+$I$57+$J$57+$K$57+$L$57</f>
        <v>8</v>
      </c>
      <c r="N57" s="28">
        <v>1</v>
      </c>
      <c r="O57" s="25">
        <f>ROUND($M$57*$N$57,3)</f>
        <v>8</v>
      </c>
      <c r="P57" s="57"/>
      <c r="Q57" s="54"/>
      <c r="R57" s="50">
        <f>ROUND($Q$57+$P$57,2)</f>
        <v>0</v>
      </c>
      <c r="S57" s="25">
        <f>ROUND($M$57*$P$57,2)</f>
        <v>0</v>
      </c>
      <c r="T57" s="25">
        <f>ROUND($O$57*$Q$57,2)</f>
        <v>0</v>
      </c>
      <c r="U57" s="25">
        <f>ROUND($T$57+$S$57,2)</f>
        <v>0</v>
      </c>
      <c r="V57" s="27" t="s">
        <v>109</v>
      </c>
      <c r="W57" s="63"/>
    </row>
    <row r="58" spans="1:23" s="1" customFormat="1" ht="56.1" customHeight="1" outlineLevel="7" x14ac:dyDescent="0.2">
      <c r="A58" s="22"/>
      <c r="B58" s="68" t="s">
        <v>112</v>
      </c>
      <c r="C58" s="23" t="s">
        <v>83</v>
      </c>
      <c r="D58" s="23" t="s">
        <v>108</v>
      </c>
      <c r="E58" s="23"/>
      <c r="F58" s="23"/>
      <c r="G58" s="23"/>
      <c r="H58" s="25"/>
      <c r="I58" s="24">
        <v>1</v>
      </c>
      <c r="J58" s="25"/>
      <c r="K58" s="25"/>
      <c r="L58" s="25"/>
      <c r="M58" s="24">
        <f>$H$58+$I$58+$J$58+$K$58+$L$58</f>
        <v>1</v>
      </c>
      <c r="N58" s="28">
        <v>1</v>
      </c>
      <c r="O58" s="25">
        <f>ROUND($M$58*$N$58,3)</f>
        <v>1</v>
      </c>
      <c r="P58" s="57"/>
      <c r="Q58" s="54"/>
      <c r="R58" s="50">
        <f>ROUND($Q$58+$P$58,2)</f>
        <v>0</v>
      </c>
      <c r="S58" s="25">
        <f>ROUND($M$58*$P$58,2)</f>
        <v>0</v>
      </c>
      <c r="T58" s="25">
        <f>ROUND($O$58*$Q$58,2)</f>
        <v>0</v>
      </c>
      <c r="U58" s="25">
        <f>ROUND($T$58+$S$58,2)</f>
        <v>0</v>
      </c>
      <c r="V58" s="27" t="s">
        <v>109</v>
      </c>
      <c r="W58" s="63"/>
    </row>
    <row r="59" spans="1:23" s="1" customFormat="1" ht="12" customHeight="1" outlineLevel="6" x14ac:dyDescent="0.2">
      <c r="A59" s="7"/>
      <c r="B59" s="69" t="s">
        <v>113</v>
      </c>
      <c r="C59" s="9"/>
      <c r="D59" s="9"/>
      <c r="E59" s="9"/>
      <c r="F59" s="9"/>
      <c r="G59" s="9"/>
      <c r="H59" s="10"/>
      <c r="I59" s="10"/>
      <c r="J59" s="10"/>
      <c r="K59" s="10"/>
      <c r="L59" s="10"/>
      <c r="M59" s="10"/>
      <c r="N59" s="10"/>
      <c r="O59" s="10"/>
      <c r="P59" s="55"/>
      <c r="Q59" s="55"/>
      <c r="R59" s="10"/>
      <c r="S59" s="10">
        <f>ROUND($S$60,2)</f>
        <v>0</v>
      </c>
      <c r="T59" s="10">
        <f>ROUND($T$60,2)</f>
        <v>0</v>
      </c>
      <c r="U59" s="10">
        <f>ROUND($U$60,2)</f>
        <v>0</v>
      </c>
      <c r="V59" s="10"/>
      <c r="W59" s="55"/>
    </row>
    <row r="60" spans="1:23" s="1" customFormat="1" ht="99.95" customHeight="1" outlineLevel="7" x14ac:dyDescent="0.2">
      <c r="A60" s="22"/>
      <c r="B60" s="68" t="s">
        <v>95</v>
      </c>
      <c r="C60" s="23" t="s">
        <v>65</v>
      </c>
      <c r="D60" s="23"/>
      <c r="E60" s="23"/>
      <c r="F60" s="23"/>
      <c r="G60" s="23"/>
      <c r="H60" s="24">
        <v>600</v>
      </c>
      <c r="I60" s="24">
        <v>770</v>
      </c>
      <c r="J60" s="24">
        <v>350</v>
      </c>
      <c r="K60" s="24">
        <v>740</v>
      </c>
      <c r="L60" s="24">
        <v>620</v>
      </c>
      <c r="M60" s="24">
        <f>$H$60+$I$60+$J$60+$K$60+$L$60</f>
        <v>3080</v>
      </c>
      <c r="N60" s="28">
        <v>1</v>
      </c>
      <c r="O60" s="25">
        <f>ROUND($M$60*$N$60,3)</f>
        <v>3080</v>
      </c>
      <c r="P60" s="56"/>
      <c r="Q60" s="54"/>
      <c r="R60" s="26">
        <f>ROUND($Q$60+$P$60,2)</f>
        <v>0</v>
      </c>
      <c r="S60" s="25">
        <f>ROUND($M$60*$P$60,2)</f>
        <v>0</v>
      </c>
      <c r="T60" s="25">
        <f>ROUND($O$60*$Q$60,2)</f>
        <v>0</v>
      </c>
      <c r="U60" s="25">
        <f>ROUND($T$60+$S$60,2)</f>
        <v>0</v>
      </c>
      <c r="V60" s="27" t="s">
        <v>96</v>
      </c>
      <c r="W60" s="63"/>
    </row>
    <row r="61" spans="1:23" s="4" customFormat="1" ht="12" customHeight="1" x14ac:dyDescent="0.2">
      <c r="A61" s="29"/>
      <c r="B61" s="70" t="s">
        <v>114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58"/>
      <c r="Q61" s="58"/>
      <c r="R61" s="30"/>
      <c r="S61" s="31"/>
      <c r="T61" s="31"/>
      <c r="U61" s="31">
        <f>ROUND($U$13,2)</f>
        <v>0</v>
      </c>
      <c r="V61" s="31"/>
      <c r="W61" s="64"/>
    </row>
    <row r="62" spans="1:23" s="1" customFormat="1" ht="11.1" customHeight="1" x14ac:dyDescent="0.2">
      <c r="A62" s="32"/>
      <c r="B62" s="71" t="s">
        <v>115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59"/>
      <c r="Q62" s="59"/>
      <c r="R62" s="33"/>
      <c r="S62" s="33"/>
      <c r="U62" s="25"/>
      <c r="V62" s="25"/>
      <c r="W62" s="65"/>
    </row>
    <row r="63" spans="1:23" s="17" customFormat="1" ht="11.1" customHeight="1" x14ac:dyDescent="0.2">
      <c r="A63" s="34"/>
      <c r="B63" s="72" t="s">
        <v>116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60"/>
      <c r="Q63" s="60"/>
      <c r="R63" s="35"/>
      <c r="S63" s="35"/>
      <c r="T63" s="35"/>
      <c r="U63" s="36">
        <f>ROUND($T$13,2)</f>
        <v>0</v>
      </c>
      <c r="V63" s="37"/>
      <c r="W63" s="62"/>
    </row>
    <row r="64" spans="1:23" s="17" customFormat="1" ht="11.1" customHeight="1" x14ac:dyDescent="0.2">
      <c r="A64" s="34"/>
      <c r="B64" s="72" t="s">
        <v>117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60"/>
      <c r="Q64" s="60"/>
      <c r="R64" s="35"/>
      <c r="S64" s="35"/>
      <c r="T64" s="35"/>
      <c r="U64" s="38">
        <f>ROUND($S$13,2)</f>
        <v>0</v>
      </c>
      <c r="V64" s="21"/>
      <c r="W64" s="62"/>
    </row>
    <row r="65" spans="1:23" s="17" customFormat="1" ht="11.1" customHeight="1" x14ac:dyDescent="0.2">
      <c r="A65" s="34"/>
      <c r="B65" s="72" t="s">
        <v>118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60"/>
      <c r="Q65" s="60"/>
      <c r="R65" s="35"/>
      <c r="S65" s="35"/>
      <c r="T65" s="35"/>
      <c r="U65" s="38">
        <f>ROUND(($U$61)*0.166666666666666,2)</f>
        <v>0</v>
      </c>
      <c r="V65" s="21"/>
      <c r="W65" s="62"/>
    </row>
    <row r="66" spans="1:23" s="1" customFormat="1" ht="44.1" customHeight="1" x14ac:dyDescent="0.2">
      <c r="A66" s="33"/>
      <c r="B66" s="73" t="s">
        <v>119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59"/>
      <c r="Q66" s="59"/>
      <c r="R66" s="33"/>
      <c r="S66" s="35">
        <f>ROUND($S$67+$S$68+$S$69+$S$70+$S$71+$S$72+$S$73+$S$74+$S$75+$S$76+$S$77+$S$78,2)</f>
        <v>0</v>
      </c>
      <c r="T66" s="35">
        <f>ROUND($T$67+$T$68+$T$69+$T$70+$T$71+$T$72+$T$73+$T$74+$T$75+$T$76+$T$77+$T$78,2)</f>
        <v>0</v>
      </c>
      <c r="U66" s="35">
        <f>ROUND($U$67+$U$68+$U$69+$U$70+$U$71+$U$72+$U$73+$U$74+$U$75+$U$76+$U$77+$U$78,2)</f>
        <v>0</v>
      </c>
      <c r="V66" s="33"/>
      <c r="W66" s="59"/>
    </row>
    <row r="67" spans="1:23" s="1" customFormat="1" ht="11.1" customHeight="1" x14ac:dyDescent="0.2">
      <c r="A67" s="54"/>
      <c r="B67" s="54"/>
      <c r="C67" s="54"/>
      <c r="D67" s="59"/>
      <c r="E67" s="59"/>
      <c r="F67" s="59"/>
      <c r="G67" s="59"/>
      <c r="H67" s="54"/>
      <c r="I67" s="54"/>
      <c r="J67" s="54"/>
      <c r="K67" s="54"/>
      <c r="L67" s="54"/>
      <c r="M67" s="65">
        <f>$F$67+$G$67+$H$67+$I$67+$J$67+$K$67+$L$67</f>
        <v>0</v>
      </c>
      <c r="N67" s="74">
        <v>1</v>
      </c>
      <c r="O67" s="65">
        <f>ROUND($M$67*$N$67,3)</f>
        <v>0</v>
      </c>
      <c r="P67" s="54"/>
      <c r="Q67" s="54"/>
      <c r="R67" s="65">
        <f>ROUND($Q$67+$P$67,2)</f>
        <v>0</v>
      </c>
      <c r="S67" s="65">
        <f>ROUND($M$67*$P$67,2)</f>
        <v>0</v>
      </c>
      <c r="T67" s="65">
        <f>ROUND($O$67*$Q$67,2)</f>
        <v>0</v>
      </c>
      <c r="U67" s="65">
        <f>ROUND($T$67+$S$67,2)</f>
        <v>0</v>
      </c>
      <c r="V67" s="59"/>
      <c r="W67" s="54"/>
    </row>
    <row r="68" spans="1:23" s="1" customFormat="1" ht="11.1" customHeight="1" x14ac:dyDescent="0.2">
      <c r="A68" s="54"/>
      <c r="B68" s="54"/>
      <c r="C68" s="54"/>
      <c r="D68" s="59"/>
      <c r="E68" s="59"/>
      <c r="F68" s="59"/>
      <c r="G68" s="59"/>
      <c r="H68" s="54"/>
      <c r="I68" s="54"/>
      <c r="J68" s="54"/>
      <c r="K68" s="54"/>
      <c r="L68" s="54"/>
      <c r="M68" s="65">
        <f>$F$68+$G$68+$H$68+$I$68+$J$68+$K$68+$L$68</f>
        <v>0</v>
      </c>
      <c r="N68" s="74">
        <v>1</v>
      </c>
      <c r="O68" s="65">
        <f>ROUND($M$68*$N$68,3)</f>
        <v>0</v>
      </c>
      <c r="P68" s="54"/>
      <c r="Q68" s="54"/>
      <c r="R68" s="65">
        <f>ROUND($Q$68+$P$68,2)</f>
        <v>0</v>
      </c>
      <c r="S68" s="65">
        <f>ROUND($M$68*$P$68,2)</f>
        <v>0</v>
      </c>
      <c r="T68" s="65">
        <f>ROUND($O$68*$Q$68,2)</f>
        <v>0</v>
      </c>
      <c r="U68" s="65">
        <f>ROUND($T$68+$S$68,2)</f>
        <v>0</v>
      </c>
      <c r="V68" s="59"/>
      <c r="W68" s="54"/>
    </row>
    <row r="69" spans="1:23" s="1" customFormat="1" ht="11.1" customHeight="1" x14ac:dyDescent="0.2">
      <c r="A69" s="54"/>
      <c r="B69" s="54"/>
      <c r="C69" s="54"/>
      <c r="D69" s="59"/>
      <c r="E69" s="59"/>
      <c r="F69" s="59"/>
      <c r="G69" s="59"/>
      <c r="H69" s="54"/>
      <c r="I69" s="54"/>
      <c r="J69" s="54"/>
      <c r="K69" s="54"/>
      <c r="L69" s="54"/>
      <c r="M69" s="65">
        <f>$F$69+$G$69+$H$69+$I$69+$J$69+$K$69+$L$69</f>
        <v>0</v>
      </c>
      <c r="N69" s="74">
        <v>1</v>
      </c>
      <c r="O69" s="65">
        <f>ROUND($M$69*$N$69,3)</f>
        <v>0</v>
      </c>
      <c r="P69" s="54"/>
      <c r="Q69" s="54"/>
      <c r="R69" s="65">
        <f>ROUND($Q$69+$P$69,2)</f>
        <v>0</v>
      </c>
      <c r="S69" s="65">
        <f>ROUND($M$69*$P$69,2)</f>
        <v>0</v>
      </c>
      <c r="T69" s="65">
        <f>ROUND($O$69*$Q$69,2)</f>
        <v>0</v>
      </c>
      <c r="U69" s="65">
        <f>ROUND($T$69+$S$69,2)</f>
        <v>0</v>
      </c>
      <c r="V69" s="59"/>
      <c r="W69" s="54"/>
    </row>
    <row r="70" spans="1:23" s="1" customFormat="1" ht="11.1" customHeight="1" x14ac:dyDescent="0.2">
      <c r="A70" s="54"/>
      <c r="B70" s="54"/>
      <c r="C70" s="54"/>
      <c r="D70" s="59"/>
      <c r="E70" s="59"/>
      <c r="F70" s="59"/>
      <c r="G70" s="59"/>
      <c r="H70" s="54"/>
      <c r="I70" s="54"/>
      <c r="J70" s="54"/>
      <c r="K70" s="54"/>
      <c r="L70" s="54"/>
      <c r="M70" s="65">
        <f>$F$70+$G$70+$H$70+$I$70+$J$70+$K$70+$L$70</f>
        <v>0</v>
      </c>
      <c r="N70" s="74">
        <v>1</v>
      </c>
      <c r="O70" s="65">
        <f>ROUND($M$70*$N$70,3)</f>
        <v>0</v>
      </c>
      <c r="P70" s="54"/>
      <c r="Q70" s="54"/>
      <c r="R70" s="65">
        <f>ROUND($Q$70+$P$70,2)</f>
        <v>0</v>
      </c>
      <c r="S70" s="65">
        <f>ROUND($M$70*$P$70,2)</f>
        <v>0</v>
      </c>
      <c r="T70" s="65">
        <f>ROUND($O$70*$Q$70,2)</f>
        <v>0</v>
      </c>
      <c r="U70" s="65">
        <f>ROUND($T$70+$S$70,2)</f>
        <v>0</v>
      </c>
      <c r="V70" s="59"/>
      <c r="W70" s="54"/>
    </row>
    <row r="71" spans="1:23" s="1" customFormat="1" ht="11.1" customHeight="1" x14ac:dyDescent="0.2">
      <c r="A71" s="54"/>
      <c r="B71" s="54"/>
      <c r="C71" s="54"/>
      <c r="D71" s="59"/>
      <c r="E71" s="59"/>
      <c r="F71" s="59"/>
      <c r="G71" s="59"/>
      <c r="H71" s="54"/>
      <c r="I71" s="54"/>
      <c r="J71" s="54"/>
      <c r="K71" s="54"/>
      <c r="L71" s="54"/>
      <c r="M71" s="65">
        <f>$F$71+$G$71+$H$71+$I$71+$J$71+$K$71+$L$71</f>
        <v>0</v>
      </c>
      <c r="N71" s="74">
        <v>1</v>
      </c>
      <c r="O71" s="65">
        <f>ROUND($M$71*$N$71,3)</f>
        <v>0</v>
      </c>
      <c r="P71" s="54"/>
      <c r="Q71" s="54"/>
      <c r="R71" s="65">
        <f>ROUND($Q$71+$P$71,2)</f>
        <v>0</v>
      </c>
      <c r="S71" s="65">
        <f>ROUND($M$71*$P$71,2)</f>
        <v>0</v>
      </c>
      <c r="T71" s="65">
        <f>ROUND($O$71*$Q$71,2)</f>
        <v>0</v>
      </c>
      <c r="U71" s="65">
        <f>ROUND($T$71+$S$71,2)</f>
        <v>0</v>
      </c>
      <c r="V71" s="59"/>
      <c r="W71" s="54"/>
    </row>
    <row r="72" spans="1:23" s="1" customFormat="1" ht="11.1" customHeight="1" x14ac:dyDescent="0.2">
      <c r="A72" s="54"/>
      <c r="B72" s="54"/>
      <c r="C72" s="54"/>
      <c r="D72" s="59"/>
      <c r="E72" s="59"/>
      <c r="F72" s="59"/>
      <c r="G72" s="59"/>
      <c r="H72" s="54"/>
      <c r="I72" s="54"/>
      <c r="J72" s="54"/>
      <c r="K72" s="54"/>
      <c r="L72" s="54"/>
      <c r="M72" s="65">
        <f>$F$72+$G$72+$H$72+$I$72+$J$72+$K$72+$L$72</f>
        <v>0</v>
      </c>
      <c r="N72" s="74">
        <v>1</v>
      </c>
      <c r="O72" s="65">
        <f>ROUND($M$72*$N$72,3)</f>
        <v>0</v>
      </c>
      <c r="P72" s="54"/>
      <c r="Q72" s="54"/>
      <c r="R72" s="65">
        <f>ROUND($Q$72+$P$72,2)</f>
        <v>0</v>
      </c>
      <c r="S72" s="65">
        <f>ROUND($M$72*$P$72,2)</f>
        <v>0</v>
      </c>
      <c r="T72" s="65">
        <f>ROUND($O$72*$Q$72,2)</f>
        <v>0</v>
      </c>
      <c r="U72" s="65">
        <f>ROUND($T$72+$S$72,2)</f>
        <v>0</v>
      </c>
      <c r="V72" s="59"/>
      <c r="W72" s="54"/>
    </row>
    <row r="73" spans="1:23" s="1" customFormat="1" ht="11.1" customHeight="1" x14ac:dyDescent="0.2">
      <c r="A73" s="54"/>
      <c r="B73" s="54"/>
      <c r="C73" s="54"/>
      <c r="D73" s="59"/>
      <c r="E73" s="59"/>
      <c r="F73" s="59"/>
      <c r="G73" s="59"/>
      <c r="H73" s="54"/>
      <c r="I73" s="54"/>
      <c r="J73" s="54"/>
      <c r="K73" s="54"/>
      <c r="L73" s="54"/>
      <c r="M73" s="65">
        <f>$F$73+$G$73+$H$73+$I$73+$J$73+$K$73+$L$73</f>
        <v>0</v>
      </c>
      <c r="N73" s="74">
        <v>1</v>
      </c>
      <c r="O73" s="65">
        <f>ROUND($M$73*$N$73,3)</f>
        <v>0</v>
      </c>
      <c r="P73" s="54"/>
      <c r="Q73" s="54"/>
      <c r="R73" s="65">
        <f>ROUND($Q$73+$P$73,2)</f>
        <v>0</v>
      </c>
      <c r="S73" s="65">
        <f>ROUND($M$73*$P$73,2)</f>
        <v>0</v>
      </c>
      <c r="T73" s="65">
        <f>ROUND($O$73*$Q$73,2)</f>
        <v>0</v>
      </c>
      <c r="U73" s="65">
        <f>ROUND($T$73+$S$73,2)</f>
        <v>0</v>
      </c>
      <c r="V73" s="59"/>
      <c r="W73" s="54"/>
    </row>
    <row r="74" spans="1:23" s="1" customFormat="1" ht="11.1" customHeight="1" x14ac:dyDescent="0.2">
      <c r="A74" s="54"/>
      <c r="B74" s="54"/>
      <c r="C74" s="54"/>
      <c r="D74" s="59"/>
      <c r="E74" s="59"/>
      <c r="F74" s="59"/>
      <c r="G74" s="59"/>
      <c r="H74" s="54"/>
      <c r="I74" s="54"/>
      <c r="J74" s="54"/>
      <c r="K74" s="54"/>
      <c r="L74" s="54"/>
      <c r="M74" s="65">
        <f>$F$74+$G$74+$H$74+$I$74+$J$74+$K$74+$L$74</f>
        <v>0</v>
      </c>
      <c r="N74" s="74">
        <v>1</v>
      </c>
      <c r="O74" s="65">
        <f>ROUND($M$74*$N$74,3)</f>
        <v>0</v>
      </c>
      <c r="P74" s="54"/>
      <c r="Q74" s="54"/>
      <c r="R74" s="65">
        <f>ROUND($Q$74+$P$74,2)</f>
        <v>0</v>
      </c>
      <c r="S74" s="65">
        <f>ROUND($M$74*$P$74,2)</f>
        <v>0</v>
      </c>
      <c r="T74" s="65">
        <f>ROUND($O$74*$Q$74,2)</f>
        <v>0</v>
      </c>
      <c r="U74" s="65">
        <f>ROUND($T$74+$S$74,2)</f>
        <v>0</v>
      </c>
      <c r="V74" s="59"/>
      <c r="W74" s="54"/>
    </row>
    <row r="75" spans="1:23" s="1" customFormat="1" ht="11.1" customHeight="1" x14ac:dyDescent="0.2">
      <c r="A75" s="54"/>
      <c r="B75" s="54"/>
      <c r="C75" s="54"/>
      <c r="D75" s="59"/>
      <c r="E75" s="59"/>
      <c r="F75" s="59"/>
      <c r="G75" s="59"/>
      <c r="H75" s="54"/>
      <c r="I75" s="54"/>
      <c r="J75" s="54"/>
      <c r="K75" s="54"/>
      <c r="L75" s="54"/>
      <c r="M75" s="65">
        <f>$F$75+$G$75+$H$75+$I$75+$J$75+$K$75+$L$75</f>
        <v>0</v>
      </c>
      <c r="N75" s="74">
        <v>1</v>
      </c>
      <c r="O75" s="65">
        <f>ROUND($M$75*$N$75,3)</f>
        <v>0</v>
      </c>
      <c r="P75" s="54"/>
      <c r="Q75" s="54"/>
      <c r="R75" s="65">
        <f>ROUND($Q$75+$P$75,2)</f>
        <v>0</v>
      </c>
      <c r="S75" s="65">
        <f>ROUND($M$75*$P$75,2)</f>
        <v>0</v>
      </c>
      <c r="T75" s="65">
        <f>ROUND($O$75*$Q$75,2)</f>
        <v>0</v>
      </c>
      <c r="U75" s="65">
        <f>ROUND($T$75+$S$75,2)</f>
        <v>0</v>
      </c>
      <c r="V75" s="59"/>
      <c r="W75" s="54"/>
    </row>
    <row r="76" spans="1:23" s="1" customFormat="1" ht="11.1" customHeight="1" x14ac:dyDescent="0.2">
      <c r="A76" s="54"/>
      <c r="B76" s="54"/>
      <c r="C76" s="54"/>
      <c r="D76" s="59"/>
      <c r="E76" s="59"/>
      <c r="F76" s="59"/>
      <c r="G76" s="59"/>
      <c r="H76" s="54"/>
      <c r="I76" s="54"/>
      <c r="J76" s="54"/>
      <c r="K76" s="54"/>
      <c r="L76" s="54"/>
      <c r="M76" s="65">
        <f>$F$76+$G$76+$H$76+$I$76+$J$76+$K$76+$L$76</f>
        <v>0</v>
      </c>
      <c r="N76" s="74">
        <v>1</v>
      </c>
      <c r="O76" s="65">
        <f>ROUND($M$76*$N$76,3)</f>
        <v>0</v>
      </c>
      <c r="P76" s="54"/>
      <c r="Q76" s="54"/>
      <c r="R76" s="65">
        <f>ROUND($Q$76+$P$76,2)</f>
        <v>0</v>
      </c>
      <c r="S76" s="65">
        <f>ROUND($M$76*$P$76,2)</f>
        <v>0</v>
      </c>
      <c r="T76" s="65">
        <f>ROUND($O$76*$Q$76,2)</f>
        <v>0</v>
      </c>
      <c r="U76" s="65">
        <f>ROUND($T$76+$S$76,2)</f>
        <v>0</v>
      </c>
      <c r="V76" s="59"/>
      <c r="W76" s="54"/>
    </row>
    <row r="77" spans="1:23" s="1" customFormat="1" ht="11.1" customHeight="1" x14ac:dyDescent="0.2">
      <c r="A77" s="54"/>
      <c r="B77" s="54"/>
      <c r="C77" s="54"/>
      <c r="D77" s="59"/>
      <c r="E77" s="59"/>
      <c r="F77" s="59"/>
      <c r="G77" s="59"/>
      <c r="H77" s="54"/>
      <c r="I77" s="54"/>
      <c r="J77" s="54"/>
      <c r="K77" s="54"/>
      <c r="L77" s="54"/>
      <c r="M77" s="65">
        <f>$F$77+$G$77+$H$77+$I$77+$J$77+$K$77+$L$77</f>
        <v>0</v>
      </c>
      <c r="N77" s="74">
        <v>1</v>
      </c>
      <c r="O77" s="65">
        <f>ROUND($M$77*$N$77,3)</f>
        <v>0</v>
      </c>
      <c r="P77" s="54"/>
      <c r="Q77" s="54"/>
      <c r="R77" s="65">
        <f>ROUND($Q$77+$P$77,2)</f>
        <v>0</v>
      </c>
      <c r="S77" s="65">
        <f>ROUND($M$77*$P$77,2)</f>
        <v>0</v>
      </c>
      <c r="T77" s="65">
        <f>ROUND($O$77*$Q$77,2)</f>
        <v>0</v>
      </c>
      <c r="U77" s="65">
        <f>ROUND($T$77+$S$77,2)</f>
        <v>0</v>
      </c>
      <c r="V77" s="59"/>
      <c r="W77" s="54"/>
    </row>
    <row r="78" spans="1:23" s="1" customFormat="1" ht="11.1" customHeight="1" x14ac:dyDescent="0.2">
      <c r="A78" s="54"/>
      <c r="B78" s="54"/>
      <c r="C78" s="54"/>
      <c r="D78" s="59"/>
      <c r="E78" s="59"/>
      <c r="F78" s="59"/>
      <c r="G78" s="59"/>
      <c r="H78" s="54"/>
      <c r="I78" s="54"/>
      <c r="J78" s="54"/>
      <c r="K78" s="54"/>
      <c r="L78" s="54"/>
      <c r="M78" s="65">
        <f>$F$78+$G$78+$H$78+$I$78+$J$78+$K$78+$L$78</f>
        <v>0</v>
      </c>
      <c r="N78" s="74">
        <v>1</v>
      </c>
      <c r="O78" s="65">
        <f>ROUND($M$78*$N$78,3)</f>
        <v>0</v>
      </c>
      <c r="P78" s="54"/>
      <c r="Q78" s="54"/>
      <c r="R78" s="65">
        <f>ROUND($Q$78+$P$78,2)</f>
        <v>0</v>
      </c>
      <c r="S78" s="65">
        <f>ROUND($M$78*$P$78,2)</f>
        <v>0</v>
      </c>
      <c r="T78" s="65">
        <f>ROUND($O$78*$Q$78,2)</f>
        <v>0</v>
      </c>
      <c r="U78" s="65">
        <f>ROUND($T$78+$S$78,2)</f>
        <v>0</v>
      </c>
      <c r="V78" s="59"/>
      <c r="W78" s="54"/>
    </row>
    <row r="79" spans="1:23" s="1" customFormat="1" ht="11.1" customHeight="1" x14ac:dyDescent="0.2"/>
    <row r="80" spans="1:23" s="1" customFormat="1" ht="11.1" customHeight="1" x14ac:dyDescent="0.2">
      <c r="A80" s="17" t="s">
        <v>120</v>
      </c>
    </row>
    <row r="81" spans="1:2" s="1" customFormat="1" ht="11.1" customHeight="1" x14ac:dyDescent="0.2"/>
    <row r="82" spans="1:2" s="1" customFormat="1" ht="11.1" customHeight="1" x14ac:dyDescent="0.2">
      <c r="A82" s="39"/>
      <c r="B82" s="1" t="s">
        <v>121</v>
      </c>
    </row>
    <row r="83" spans="1:2" s="1" customFormat="1" ht="11.1" customHeight="1" x14ac:dyDescent="0.2">
      <c r="A83" s="1" t="s">
        <v>122</v>
      </c>
    </row>
  </sheetData>
  <sheetProtection algorithmName="SHA-512" hashValue="VVVzfHt82V3PrVd9rLDskRDNJO3r6SvcrhKv9hd8OouFuecuajczYPG8v3uxda7HV3IFFUCPkMfKaPImhwLl+A==" saltValue="+OQNmAzQe2scJo5KXuOACw==" spinCount="100000" sheet="1" objects="1" scenarios="1" selectLockedCells="1"/>
  <mergeCells count="19"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2025-06-19T10:04:59Z</dcterms:modified>
</cp:coreProperties>
</file>