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Слаботочные сети\Претенденту\"/>
    </mc:Choice>
  </mc:AlternateContent>
  <xr:revisionPtr revIDLastSave="0" documentId="13_ncr:1_{401BCD44-80F9-48D2-A91B-9E6ACE8225C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4" i="1" l="1"/>
  <c r="I214" i="1"/>
  <c r="K214" i="1" s="1"/>
  <c r="P214" i="1" s="1"/>
  <c r="N213" i="1"/>
  <c r="I213" i="1"/>
  <c r="N212" i="1"/>
  <c r="I212" i="1"/>
  <c r="K212" i="1" s="1"/>
  <c r="P212" i="1" s="1"/>
  <c r="N211" i="1"/>
  <c r="I211" i="1"/>
  <c r="N210" i="1"/>
  <c r="I210" i="1"/>
  <c r="K210" i="1" s="1"/>
  <c r="P210" i="1" s="1"/>
  <c r="N209" i="1"/>
  <c r="I209" i="1"/>
  <c r="N208" i="1"/>
  <c r="I208" i="1"/>
  <c r="K208" i="1" s="1"/>
  <c r="P208" i="1" s="1"/>
  <c r="N207" i="1"/>
  <c r="I207" i="1"/>
  <c r="N206" i="1"/>
  <c r="I206" i="1"/>
  <c r="K206" i="1" s="1"/>
  <c r="P206" i="1" s="1"/>
  <c r="N205" i="1"/>
  <c r="I205" i="1"/>
  <c r="N204" i="1"/>
  <c r="I204" i="1"/>
  <c r="K204" i="1" s="1"/>
  <c r="P204" i="1" s="1"/>
  <c r="N203" i="1"/>
  <c r="I203" i="1"/>
  <c r="O196" i="1"/>
  <c r="N196" i="1"/>
  <c r="K196" i="1"/>
  <c r="P196" i="1" s="1"/>
  <c r="Q196" i="1" s="1"/>
  <c r="I196" i="1"/>
  <c r="O195" i="1"/>
  <c r="N195" i="1"/>
  <c r="K195" i="1"/>
  <c r="P195" i="1" s="1"/>
  <c r="Q195" i="1" s="1"/>
  <c r="I195" i="1"/>
  <c r="O194" i="1"/>
  <c r="N194" i="1"/>
  <c r="K194" i="1"/>
  <c r="P194" i="1" s="1"/>
  <c r="Q194" i="1" s="1"/>
  <c r="I194" i="1"/>
  <c r="O193" i="1"/>
  <c r="N193" i="1"/>
  <c r="K193" i="1"/>
  <c r="P193" i="1" s="1"/>
  <c r="Q193" i="1" s="1"/>
  <c r="I193" i="1"/>
  <c r="O192" i="1"/>
  <c r="N192" i="1"/>
  <c r="K192" i="1"/>
  <c r="P192" i="1" s="1"/>
  <c r="Q192" i="1" s="1"/>
  <c r="I192" i="1"/>
  <c r="O191" i="1"/>
  <c r="N191" i="1"/>
  <c r="K191" i="1"/>
  <c r="P191" i="1" s="1"/>
  <c r="I191" i="1"/>
  <c r="O190" i="1"/>
  <c r="Q190" i="1" s="1"/>
  <c r="N190" i="1"/>
  <c r="K190" i="1"/>
  <c r="P190" i="1" s="1"/>
  <c r="I190" i="1"/>
  <c r="O189" i="1"/>
  <c r="N189" i="1"/>
  <c r="K189" i="1"/>
  <c r="P189" i="1" s="1"/>
  <c r="I189" i="1"/>
  <c r="Q188" i="1"/>
  <c r="O188" i="1"/>
  <c r="N188" i="1"/>
  <c r="K188" i="1"/>
  <c r="P188" i="1" s="1"/>
  <c r="I188" i="1"/>
  <c r="O187" i="1"/>
  <c r="N187" i="1"/>
  <c r="K187" i="1"/>
  <c r="P187" i="1" s="1"/>
  <c r="I187" i="1"/>
  <c r="N185" i="1"/>
  <c r="I185" i="1"/>
  <c r="O183" i="1"/>
  <c r="N183" i="1"/>
  <c r="K183" i="1"/>
  <c r="P183" i="1" s="1"/>
  <c r="I183" i="1"/>
  <c r="O182" i="1"/>
  <c r="N182" i="1"/>
  <c r="K182" i="1"/>
  <c r="P182" i="1" s="1"/>
  <c r="I182" i="1"/>
  <c r="O181" i="1"/>
  <c r="Q181" i="1" s="1"/>
  <c r="N181" i="1"/>
  <c r="K181" i="1"/>
  <c r="P181" i="1" s="1"/>
  <c r="I181" i="1"/>
  <c r="O180" i="1"/>
  <c r="O178" i="1"/>
  <c r="N178" i="1"/>
  <c r="K178" i="1"/>
  <c r="P178" i="1" s="1"/>
  <c r="Q178" i="1" s="1"/>
  <c r="I178" i="1"/>
  <c r="O177" i="1"/>
  <c r="N177" i="1"/>
  <c r="K177" i="1"/>
  <c r="P177" i="1" s="1"/>
  <c r="Q177" i="1" s="1"/>
  <c r="I177" i="1"/>
  <c r="O176" i="1"/>
  <c r="N176" i="1"/>
  <c r="K176" i="1"/>
  <c r="P176" i="1" s="1"/>
  <c r="I176" i="1"/>
  <c r="O175" i="1"/>
  <c r="N174" i="1"/>
  <c r="I174" i="1"/>
  <c r="K174" i="1" s="1"/>
  <c r="P174" i="1" s="1"/>
  <c r="N173" i="1"/>
  <c r="I173" i="1"/>
  <c r="O171" i="1"/>
  <c r="N171" i="1"/>
  <c r="K171" i="1"/>
  <c r="P171" i="1" s="1"/>
  <c r="I171" i="1"/>
  <c r="O170" i="1"/>
  <c r="N170" i="1"/>
  <c r="K170" i="1"/>
  <c r="P170" i="1" s="1"/>
  <c r="I170" i="1"/>
  <c r="O169" i="1"/>
  <c r="N169" i="1"/>
  <c r="K169" i="1"/>
  <c r="P169" i="1" s="1"/>
  <c r="I169" i="1"/>
  <c r="O168" i="1"/>
  <c r="N168" i="1"/>
  <c r="K168" i="1"/>
  <c r="I168" i="1"/>
  <c r="O167" i="1"/>
  <c r="N166" i="1"/>
  <c r="I166" i="1"/>
  <c r="N165" i="1"/>
  <c r="I165" i="1"/>
  <c r="K165" i="1" s="1"/>
  <c r="P165" i="1" s="1"/>
  <c r="N164" i="1"/>
  <c r="I164" i="1"/>
  <c r="N163" i="1"/>
  <c r="I163" i="1"/>
  <c r="K163" i="1" s="1"/>
  <c r="P163" i="1" s="1"/>
  <c r="N162" i="1"/>
  <c r="I162" i="1"/>
  <c r="N161" i="1"/>
  <c r="I161" i="1"/>
  <c r="K161" i="1" s="1"/>
  <c r="P161" i="1" s="1"/>
  <c r="N160" i="1"/>
  <c r="I160" i="1"/>
  <c r="N159" i="1"/>
  <c r="I159" i="1"/>
  <c r="K159" i="1" s="1"/>
  <c r="P159" i="1" s="1"/>
  <c r="N158" i="1"/>
  <c r="I158" i="1"/>
  <c r="O156" i="1"/>
  <c r="N156" i="1"/>
  <c r="K156" i="1"/>
  <c r="P156" i="1" s="1"/>
  <c r="Q156" i="1" s="1"/>
  <c r="I156" i="1"/>
  <c r="O155" i="1"/>
  <c r="O154" i="1" s="1"/>
  <c r="N155" i="1"/>
  <c r="K155" i="1"/>
  <c r="P155" i="1" s="1"/>
  <c r="I155" i="1"/>
  <c r="N153" i="1"/>
  <c r="I153" i="1"/>
  <c r="O149" i="1"/>
  <c r="N149" i="1"/>
  <c r="K149" i="1"/>
  <c r="P149" i="1" s="1"/>
  <c r="Q149" i="1" s="1"/>
  <c r="I149" i="1"/>
  <c r="O148" i="1"/>
  <c r="N148" i="1"/>
  <c r="K148" i="1"/>
  <c r="P148" i="1" s="1"/>
  <c r="I148" i="1"/>
  <c r="K147" i="1"/>
  <c r="O143" i="1"/>
  <c r="N143" i="1"/>
  <c r="K143" i="1"/>
  <c r="P143" i="1" s="1"/>
  <c r="I143" i="1"/>
  <c r="O142" i="1"/>
  <c r="Q142" i="1" s="1"/>
  <c r="N142" i="1"/>
  <c r="K142" i="1"/>
  <c r="P142" i="1" s="1"/>
  <c r="I142" i="1"/>
  <c r="O141" i="1"/>
  <c r="N141" i="1"/>
  <c r="K141" i="1"/>
  <c r="P141" i="1" s="1"/>
  <c r="I141" i="1"/>
  <c r="Q140" i="1"/>
  <c r="O140" i="1"/>
  <c r="N140" i="1"/>
  <c r="K140" i="1"/>
  <c r="P140" i="1" s="1"/>
  <c r="I140" i="1"/>
  <c r="O139" i="1"/>
  <c r="N139" i="1"/>
  <c r="K139" i="1"/>
  <c r="P139" i="1" s="1"/>
  <c r="Q139" i="1" s="1"/>
  <c r="I139" i="1"/>
  <c r="O138" i="1"/>
  <c r="N138" i="1"/>
  <c r="K138" i="1"/>
  <c r="P138" i="1" s="1"/>
  <c r="Q138" i="1" s="1"/>
  <c r="I138" i="1"/>
  <c r="O137" i="1"/>
  <c r="N137" i="1"/>
  <c r="K137" i="1"/>
  <c r="P137" i="1" s="1"/>
  <c r="Q137" i="1" s="1"/>
  <c r="I137" i="1"/>
  <c r="O136" i="1"/>
  <c r="N136" i="1"/>
  <c r="K136" i="1"/>
  <c r="P136" i="1" s="1"/>
  <c r="Q136" i="1" s="1"/>
  <c r="I136" i="1"/>
  <c r="O135" i="1"/>
  <c r="N135" i="1"/>
  <c r="K135" i="1"/>
  <c r="P135" i="1" s="1"/>
  <c r="I135" i="1"/>
  <c r="O134" i="1"/>
  <c r="N134" i="1"/>
  <c r="K134" i="1"/>
  <c r="P134" i="1" s="1"/>
  <c r="Q134" i="1" s="1"/>
  <c r="I134" i="1"/>
  <c r="O133" i="1"/>
  <c r="N133" i="1"/>
  <c r="K133" i="1"/>
  <c r="P133" i="1" s="1"/>
  <c r="I133" i="1"/>
  <c r="O132" i="1"/>
  <c r="Q132" i="1" s="1"/>
  <c r="N132" i="1"/>
  <c r="K132" i="1"/>
  <c r="P132" i="1" s="1"/>
  <c r="I132" i="1"/>
  <c r="O131" i="1"/>
  <c r="N131" i="1"/>
  <c r="K131" i="1"/>
  <c r="P131" i="1" s="1"/>
  <c r="I131" i="1"/>
  <c r="O130" i="1"/>
  <c r="N130" i="1"/>
  <c r="K130" i="1"/>
  <c r="P130" i="1" s="1"/>
  <c r="I130" i="1"/>
  <c r="O129" i="1"/>
  <c r="N129" i="1"/>
  <c r="K129" i="1"/>
  <c r="P129" i="1" s="1"/>
  <c r="I129" i="1"/>
  <c r="Q128" i="1"/>
  <c r="O128" i="1"/>
  <c r="N128" i="1"/>
  <c r="K128" i="1"/>
  <c r="P128" i="1" s="1"/>
  <c r="I128" i="1"/>
  <c r="O127" i="1"/>
  <c r="N127" i="1"/>
  <c r="K127" i="1"/>
  <c r="P127" i="1" s="1"/>
  <c r="I127" i="1"/>
  <c r="O126" i="1"/>
  <c r="N126" i="1"/>
  <c r="K126" i="1"/>
  <c r="P126" i="1" s="1"/>
  <c r="Q126" i="1" s="1"/>
  <c r="I126" i="1"/>
  <c r="O125" i="1"/>
  <c r="N125" i="1"/>
  <c r="K125" i="1"/>
  <c r="P125" i="1" s="1"/>
  <c r="I125" i="1"/>
  <c r="O124" i="1"/>
  <c r="N124" i="1"/>
  <c r="K124" i="1"/>
  <c r="P124" i="1" s="1"/>
  <c r="Q124" i="1" s="1"/>
  <c r="I124" i="1"/>
  <c r="O123" i="1"/>
  <c r="N123" i="1"/>
  <c r="K123" i="1"/>
  <c r="P123" i="1" s="1"/>
  <c r="I123" i="1"/>
  <c r="O122" i="1"/>
  <c r="Q122" i="1" s="1"/>
  <c r="N122" i="1"/>
  <c r="K122" i="1"/>
  <c r="P122" i="1" s="1"/>
  <c r="I122" i="1"/>
  <c r="O121" i="1"/>
  <c r="Q121" i="1" s="1"/>
  <c r="N121" i="1"/>
  <c r="K121" i="1"/>
  <c r="P121" i="1" s="1"/>
  <c r="I121" i="1"/>
  <c r="O120" i="1"/>
  <c r="Q120" i="1" s="1"/>
  <c r="N120" i="1"/>
  <c r="K120" i="1"/>
  <c r="P120" i="1" s="1"/>
  <c r="I120" i="1"/>
  <c r="O119" i="1"/>
  <c r="N119" i="1"/>
  <c r="K119" i="1"/>
  <c r="P119" i="1" s="1"/>
  <c r="I119" i="1"/>
  <c r="O118" i="1"/>
  <c r="Q118" i="1" s="1"/>
  <c r="N118" i="1"/>
  <c r="K118" i="1"/>
  <c r="P118" i="1" s="1"/>
  <c r="I118" i="1"/>
  <c r="O117" i="1"/>
  <c r="Q117" i="1" s="1"/>
  <c r="N117" i="1"/>
  <c r="K117" i="1"/>
  <c r="P117" i="1" s="1"/>
  <c r="I117" i="1"/>
  <c r="Q116" i="1"/>
  <c r="O116" i="1"/>
  <c r="N116" i="1"/>
  <c r="K116" i="1"/>
  <c r="P116" i="1" s="1"/>
  <c r="I116" i="1"/>
  <c r="O115" i="1"/>
  <c r="N115" i="1"/>
  <c r="K115" i="1"/>
  <c r="P115" i="1" s="1"/>
  <c r="Q115" i="1" s="1"/>
  <c r="I115" i="1"/>
  <c r="O114" i="1"/>
  <c r="N114" i="1"/>
  <c r="K114" i="1"/>
  <c r="P114" i="1" s="1"/>
  <c r="I114" i="1"/>
  <c r="O113" i="1"/>
  <c r="N113" i="1"/>
  <c r="K113" i="1"/>
  <c r="P113" i="1" s="1"/>
  <c r="I113" i="1"/>
  <c r="O112" i="1"/>
  <c r="N112" i="1"/>
  <c r="K112" i="1"/>
  <c r="P112" i="1" s="1"/>
  <c r="Q112" i="1" s="1"/>
  <c r="I112" i="1"/>
  <c r="O111" i="1"/>
  <c r="N111" i="1"/>
  <c r="K111" i="1"/>
  <c r="P111" i="1" s="1"/>
  <c r="I111" i="1"/>
  <c r="O108" i="1"/>
  <c r="N108" i="1"/>
  <c r="I108" i="1"/>
  <c r="K108" i="1" s="1"/>
  <c r="P108" i="1" s="1"/>
  <c r="Q108" i="1" s="1"/>
  <c r="N107" i="1"/>
  <c r="I107" i="1"/>
  <c r="O105" i="1"/>
  <c r="Q105" i="1" s="1"/>
  <c r="N105" i="1"/>
  <c r="K105" i="1"/>
  <c r="P105" i="1" s="1"/>
  <c r="I105" i="1"/>
  <c r="O104" i="1"/>
  <c r="N104" i="1"/>
  <c r="I104" i="1"/>
  <c r="K104" i="1" s="1"/>
  <c r="P104" i="1" s="1"/>
  <c r="O103" i="1"/>
  <c r="Q103" i="1" s="1"/>
  <c r="N103" i="1"/>
  <c r="K103" i="1"/>
  <c r="P103" i="1" s="1"/>
  <c r="I103" i="1"/>
  <c r="O102" i="1"/>
  <c r="N102" i="1"/>
  <c r="I102" i="1"/>
  <c r="K102" i="1" s="1"/>
  <c r="P102" i="1" s="1"/>
  <c r="O101" i="1"/>
  <c r="Q101" i="1" s="1"/>
  <c r="N101" i="1"/>
  <c r="K101" i="1"/>
  <c r="P101" i="1" s="1"/>
  <c r="I101" i="1"/>
  <c r="O100" i="1"/>
  <c r="N100" i="1"/>
  <c r="I100" i="1"/>
  <c r="K100" i="1" s="1"/>
  <c r="P100" i="1" s="1"/>
  <c r="O99" i="1"/>
  <c r="Q99" i="1" s="1"/>
  <c r="N99" i="1"/>
  <c r="K99" i="1"/>
  <c r="P99" i="1" s="1"/>
  <c r="I99" i="1"/>
  <c r="O98" i="1"/>
  <c r="N98" i="1"/>
  <c r="I98" i="1"/>
  <c r="K98" i="1" s="1"/>
  <c r="P98" i="1" s="1"/>
  <c r="O97" i="1"/>
  <c r="Q97" i="1" s="1"/>
  <c r="N97" i="1"/>
  <c r="K97" i="1"/>
  <c r="P97" i="1" s="1"/>
  <c r="I97" i="1"/>
  <c r="O96" i="1"/>
  <c r="N96" i="1"/>
  <c r="I96" i="1"/>
  <c r="K96" i="1" s="1"/>
  <c r="P96" i="1" s="1"/>
  <c r="O95" i="1"/>
  <c r="Q95" i="1" s="1"/>
  <c r="N95" i="1"/>
  <c r="K95" i="1"/>
  <c r="P95" i="1" s="1"/>
  <c r="I95" i="1"/>
  <c r="O94" i="1"/>
  <c r="N94" i="1"/>
  <c r="I94" i="1"/>
  <c r="K94" i="1" s="1"/>
  <c r="P94" i="1" s="1"/>
  <c r="O93" i="1"/>
  <c r="Q93" i="1" s="1"/>
  <c r="N93" i="1"/>
  <c r="K93" i="1"/>
  <c r="P93" i="1" s="1"/>
  <c r="I93" i="1"/>
  <c r="O92" i="1"/>
  <c r="N92" i="1"/>
  <c r="K92" i="1"/>
  <c r="P92" i="1" s="1"/>
  <c r="I92" i="1"/>
  <c r="O91" i="1"/>
  <c r="N91" i="1"/>
  <c r="K91" i="1"/>
  <c r="P91" i="1" s="1"/>
  <c r="I91" i="1"/>
  <c r="O90" i="1"/>
  <c r="N90" i="1"/>
  <c r="K90" i="1"/>
  <c r="P90" i="1" s="1"/>
  <c r="I90" i="1"/>
  <c r="Q89" i="1"/>
  <c r="O89" i="1"/>
  <c r="N89" i="1"/>
  <c r="K89" i="1"/>
  <c r="P89" i="1" s="1"/>
  <c r="I89" i="1"/>
  <c r="O88" i="1"/>
  <c r="O86" i="1" s="1"/>
  <c r="N88" i="1"/>
  <c r="K88" i="1"/>
  <c r="P88" i="1" s="1"/>
  <c r="I88" i="1"/>
  <c r="O87" i="1"/>
  <c r="N87" i="1"/>
  <c r="K87" i="1"/>
  <c r="P87" i="1" s="1"/>
  <c r="Q87" i="1" s="1"/>
  <c r="I87" i="1"/>
  <c r="O84" i="1"/>
  <c r="N84" i="1"/>
  <c r="K84" i="1"/>
  <c r="P84" i="1" s="1"/>
  <c r="I84" i="1"/>
  <c r="O83" i="1"/>
  <c r="N83" i="1"/>
  <c r="K83" i="1"/>
  <c r="P83" i="1" s="1"/>
  <c r="I83" i="1"/>
  <c r="O82" i="1"/>
  <c r="Q82" i="1" s="1"/>
  <c r="N82" i="1"/>
  <c r="K82" i="1"/>
  <c r="P82" i="1" s="1"/>
  <c r="I82" i="1"/>
  <c r="O81" i="1"/>
  <c r="O79" i="1" s="1"/>
  <c r="N81" i="1"/>
  <c r="K81" i="1"/>
  <c r="P81" i="1" s="1"/>
  <c r="I81" i="1"/>
  <c r="Q80" i="1"/>
  <c r="O80" i="1"/>
  <c r="N80" i="1"/>
  <c r="K80" i="1"/>
  <c r="P80" i="1" s="1"/>
  <c r="I80" i="1"/>
  <c r="N78" i="1"/>
  <c r="I78" i="1"/>
  <c r="K78" i="1" s="1"/>
  <c r="N75" i="1"/>
  <c r="I75" i="1"/>
  <c r="N74" i="1"/>
  <c r="I74" i="1"/>
  <c r="K74" i="1" s="1"/>
  <c r="P74" i="1" s="1"/>
  <c r="N73" i="1"/>
  <c r="I73" i="1"/>
  <c r="N72" i="1"/>
  <c r="I72" i="1"/>
  <c r="K72" i="1" s="1"/>
  <c r="P72" i="1" s="1"/>
  <c r="N71" i="1"/>
  <c r="I71" i="1"/>
  <c r="N70" i="1"/>
  <c r="I70" i="1"/>
  <c r="K70" i="1" s="1"/>
  <c r="P70" i="1" s="1"/>
  <c r="N69" i="1"/>
  <c r="I69" i="1"/>
  <c r="N68" i="1"/>
  <c r="I68" i="1"/>
  <c r="K68" i="1" s="1"/>
  <c r="P68" i="1" s="1"/>
  <c r="N67" i="1"/>
  <c r="I67" i="1"/>
  <c r="N66" i="1"/>
  <c r="I66" i="1"/>
  <c r="K66" i="1" s="1"/>
  <c r="P66" i="1" s="1"/>
  <c r="N65" i="1"/>
  <c r="I65" i="1"/>
  <c r="N64" i="1"/>
  <c r="I64" i="1"/>
  <c r="K64" i="1" s="1"/>
  <c r="P64" i="1" s="1"/>
  <c r="N63" i="1"/>
  <c r="I63" i="1"/>
  <c r="N62" i="1"/>
  <c r="I62" i="1"/>
  <c r="K62" i="1" s="1"/>
  <c r="P62" i="1" s="1"/>
  <c r="N61" i="1"/>
  <c r="I61" i="1"/>
  <c r="O59" i="1"/>
  <c r="N59" i="1"/>
  <c r="K59" i="1"/>
  <c r="P59" i="1" s="1"/>
  <c r="Q59" i="1" s="1"/>
  <c r="I59" i="1"/>
  <c r="O58" i="1"/>
  <c r="N58" i="1"/>
  <c r="K58" i="1"/>
  <c r="P58" i="1" s="1"/>
  <c r="I58" i="1"/>
  <c r="Q57" i="1"/>
  <c r="N57" i="1"/>
  <c r="K57" i="1"/>
  <c r="P57" i="1" s="1"/>
  <c r="I57" i="1"/>
  <c r="O57" i="1" s="1"/>
  <c r="O56" i="1"/>
  <c r="N56" i="1"/>
  <c r="I56" i="1"/>
  <c r="K56" i="1" s="1"/>
  <c r="P56" i="1" s="1"/>
  <c r="N55" i="1"/>
  <c r="K55" i="1"/>
  <c r="P55" i="1" s="1"/>
  <c r="Q55" i="1" s="1"/>
  <c r="I55" i="1"/>
  <c r="O55" i="1" s="1"/>
  <c r="O54" i="1"/>
  <c r="N54" i="1"/>
  <c r="I54" i="1"/>
  <c r="K54" i="1" s="1"/>
  <c r="P54" i="1" s="1"/>
  <c r="N52" i="1"/>
  <c r="I52" i="1"/>
  <c r="N51" i="1"/>
  <c r="I51" i="1"/>
  <c r="K51" i="1" s="1"/>
  <c r="P51" i="1" s="1"/>
  <c r="N50" i="1"/>
  <c r="I50" i="1"/>
  <c r="N47" i="1"/>
  <c r="I47" i="1"/>
  <c r="O45" i="1"/>
  <c r="N45" i="1"/>
  <c r="I45" i="1"/>
  <c r="K45" i="1" s="1"/>
  <c r="P45" i="1" s="1"/>
  <c r="Q44" i="1"/>
  <c r="N44" i="1"/>
  <c r="K44" i="1"/>
  <c r="P44" i="1" s="1"/>
  <c r="I44" i="1"/>
  <c r="O44" i="1" s="1"/>
  <c r="O42" i="1"/>
  <c r="N42" i="1"/>
  <c r="K42" i="1"/>
  <c r="P42" i="1" s="1"/>
  <c r="I42" i="1"/>
  <c r="N41" i="1"/>
  <c r="I41" i="1"/>
  <c r="O40" i="1"/>
  <c r="N40" i="1"/>
  <c r="K40" i="1"/>
  <c r="P40" i="1" s="1"/>
  <c r="Q40" i="1" s="1"/>
  <c r="I40" i="1"/>
  <c r="N39" i="1"/>
  <c r="I39" i="1"/>
  <c r="O38" i="1"/>
  <c r="N38" i="1"/>
  <c r="K38" i="1"/>
  <c r="P38" i="1" s="1"/>
  <c r="I38" i="1"/>
  <c r="N37" i="1"/>
  <c r="I37" i="1"/>
  <c r="O36" i="1"/>
  <c r="N36" i="1"/>
  <c r="K36" i="1"/>
  <c r="P36" i="1" s="1"/>
  <c r="Q36" i="1" s="1"/>
  <c r="I36" i="1"/>
  <c r="N35" i="1"/>
  <c r="I35" i="1"/>
  <c r="O34" i="1"/>
  <c r="N34" i="1"/>
  <c r="K34" i="1"/>
  <c r="P34" i="1" s="1"/>
  <c r="I34" i="1"/>
  <c r="N33" i="1"/>
  <c r="I33" i="1"/>
  <c r="N32" i="1"/>
  <c r="I32" i="1"/>
  <c r="K32" i="1" s="1"/>
  <c r="P32" i="1" s="1"/>
  <c r="N31" i="1"/>
  <c r="I31" i="1"/>
  <c r="O31" i="1" s="1"/>
  <c r="O30" i="1"/>
  <c r="N30" i="1"/>
  <c r="K30" i="1"/>
  <c r="P30" i="1" s="1"/>
  <c r="Q30" i="1" s="1"/>
  <c r="I30" i="1"/>
  <c r="O29" i="1"/>
  <c r="N29" i="1"/>
  <c r="I29" i="1"/>
  <c r="K29" i="1" s="1"/>
  <c r="P29" i="1" s="1"/>
  <c r="Q29" i="1" s="1"/>
  <c r="O28" i="1"/>
  <c r="N28" i="1"/>
  <c r="K28" i="1"/>
  <c r="P28" i="1" s="1"/>
  <c r="Q28" i="1" s="1"/>
  <c r="I28" i="1"/>
  <c r="O27" i="1"/>
  <c r="N27" i="1"/>
  <c r="I27" i="1"/>
  <c r="K27" i="1" s="1"/>
  <c r="P27" i="1" s="1"/>
  <c r="N25" i="1"/>
  <c r="I25" i="1"/>
  <c r="O25" i="1" s="1"/>
  <c r="O24" i="1"/>
  <c r="N24" i="1"/>
  <c r="I24" i="1"/>
  <c r="K24" i="1" s="1"/>
  <c r="P24" i="1" s="1"/>
  <c r="Q24" i="1" s="1"/>
  <c r="N23" i="1"/>
  <c r="I23" i="1"/>
  <c r="O23" i="1" s="1"/>
  <c r="O22" i="1"/>
  <c r="N22" i="1"/>
  <c r="I22" i="1"/>
  <c r="K22" i="1" s="1"/>
  <c r="P22" i="1" s="1"/>
  <c r="O20" i="1"/>
  <c r="N20" i="1"/>
  <c r="I20" i="1"/>
  <c r="K20" i="1" s="1"/>
  <c r="P20" i="1" s="1"/>
  <c r="Q20" i="1" s="1"/>
  <c r="O19" i="1"/>
  <c r="N19" i="1"/>
  <c r="K19" i="1"/>
  <c r="P19" i="1" s="1"/>
  <c r="Q19" i="1" s="1"/>
  <c r="I19" i="1"/>
  <c r="O18" i="1"/>
  <c r="N18" i="1"/>
  <c r="I18" i="1"/>
  <c r="K18" i="1" s="1"/>
  <c r="P18" i="1" s="1"/>
  <c r="Q34" i="1" l="1"/>
  <c r="Q38" i="1"/>
  <c r="Q42" i="1"/>
  <c r="Q90" i="1"/>
  <c r="Q91" i="1"/>
  <c r="Q92" i="1"/>
  <c r="Q94" i="1"/>
  <c r="Q96" i="1"/>
  <c r="Q98" i="1"/>
  <c r="Q100" i="1"/>
  <c r="Q102" i="1"/>
  <c r="Q104" i="1"/>
  <c r="Q119" i="1"/>
  <c r="Q129" i="1"/>
  <c r="Q130" i="1"/>
  <c r="Q131" i="1"/>
  <c r="Q83" i="1"/>
  <c r="Q84" i="1"/>
  <c r="Q114" i="1"/>
  <c r="Q123" i="1"/>
  <c r="Q169" i="1"/>
  <c r="Q170" i="1"/>
  <c r="Q171" i="1"/>
  <c r="Q182" i="1"/>
  <c r="Q183" i="1"/>
  <c r="P17" i="1"/>
  <c r="Q18" i="1"/>
  <c r="O21" i="1"/>
  <c r="Q27" i="1"/>
  <c r="Q22" i="1"/>
  <c r="O85" i="1"/>
  <c r="K31" i="1"/>
  <c r="P31" i="1" s="1"/>
  <c r="Q31" i="1" s="1"/>
  <c r="O53" i="1"/>
  <c r="O67" i="1"/>
  <c r="K67" i="1"/>
  <c r="P67" i="1" s="1"/>
  <c r="O75" i="1"/>
  <c r="K75" i="1"/>
  <c r="P75" i="1" s="1"/>
  <c r="Q75" i="1" s="1"/>
  <c r="Q79" i="1"/>
  <c r="O107" i="1"/>
  <c r="O106" i="1" s="1"/>
  <c r="K107" i="1"/>
  <c r="P107" i="1" s="1"/>
  <c r="P110" i="1"/>
  <c r="Q111" i="1"/>
  <c r="P109" i="1"/>
  <c r="O37" i="1"/>
  <c r="K37" i="1"/>
  <c r="P37" i="1" s="1"/>
  <c r="Q37" i="1" s="1"/>
  <c r="O73" i="1"/>
  <c r="K73" i="1"/>
  <c r="P73" i="1" s="1"/>
  <c r="O185" i="1"/>
  <c r="O184" i="1" s="1"/>
  <c r="K185" i="1"/>
  <c r="P185" i="1" s="1"/>
  <c r="O35" i="1"/>
  <c r="K35" i="1"/>
  <c r="P35" i="1" s="1"/>
  <c r="Q35" i="1" s="1"/>
  <c r="O17" i="1"/>
  <c r="O33" i="1"/>
  <c r="K33" i="1"/>
  <c r="P33" i="1" s="1"/>
  <c r="O41" i="1"/>
  <c r="K41" i="1"/>
  <c r="P41" i="1" s="1"/>
  <c r="Q41" i="1" s="1"/>
  <c r="Q45" i="1"/>
  <c r="O47" i="1"/>
  <c r="O46" i="1" s="1"/>
  <c r="K47" i="1"/>
  <c r="O50" i="1"/>
  <c r="K50" i="1"/>
  <c r="P50" i="1" s="1"/>
  <c r="Q56" i="1"/>
  <c r="Q58" i="1"/>
  <c r="O61" i="1"/>
  <c r="K61" i="1"/>
  <c r="P61" i="1" s="1"/>
  <c r="O69" i="1"/>
  <c r="K69" i="1"/>
  <c r="P69" i="1" s="1"/>
  <c r="Q69" i="1" s="1"/>
  <c r="P78" i="1"/>
  <c r="K77" i="1"/>
  <c r="P79" i="1"/>
  <c r="P85" i="1"/>
  <c r="P86" i="1"/>
  <c r="P175" i="1"/>
  <c r="Q176" i="1"/>
  <c r="Q175" i="1" s="1"/>
  <c r="O65" i="1"/>
  <c r="K65" i="1"/>
  <c r="P65" i="1" s="1"/>
  <c r="Q65" i="1" s="1"/>
  <c r="Q113" i="1"/>
  <c r="O110" i="1"/>
  <c r="K23" i="1"/>
  <c r="P23" i="1" s="1"/>
  <c r="Q23" i="1" s="1"/>
  <c r="K25" i="1"/>
  <c r="P25" i="1" s="1"/>
  <c r="Q25" i="1" s="1"/>
  <c r="O39" i="1"/>
  <c r="K39" i="1"/>
  <c r="P39" i="1" s="1"/>
  <c r="O52" i="1"/>
  <c r="K52" i="1"/>
  <c r="P52" i="1" s="1"/>
  <c r="P53" i="1"/>
  <c r="Q54" i="1"/>
  <c r="O63" i="1"/>
  <c r="K63" i="1"/>
  <c r="P63" i="1" s="1"/>
  <c r="O71" i="1"/>
  <c r="K71" i="1"/>
  <c r="P71" i="1" s="1"/>
  <c r="Q81" i="1"/>
  <c r="Q88" i="1"/>
  <c r="K110" i="1"/>
  <c r="O162" i="1"/>
  <c r="K162" i="1"/>
  <c r="P162" i="1" s="1"/>
  <c r="O207" i="1"/>
  <c r="K207" i="1"/>
  <c r="P207" i="1" s="1"/>
  <c r="O32" i="1"/>
  <c r="O51" i="1"/>
  <c r="Q51" i="1" s="1"/>
  <c r="O62" i="1"/>
  <c r="Q62" i="1" s="1"/>
  <c r="O64" i="1"/>
  <c r="Q64" i="1" s="1"/>
  <c r="O66" i="1"/>
  <c r="Q66" i="1" s="1"/>
  <c r="O68" i="1"/>
  <c r="Q68" i="1" s="1"/>
  <c r="O70" i="1"/>
  <c r="Q70" i="1" s="1"/>
  <c r="O72" i="1"/>
  <c r="Q72" i="1" s="1"/>
  <c r="O74" i="1"/>
  <c r="Q74" i="1" s="1"/>
  <c r="O78" i="1"/>
  <c r="O147" i="1"/>
  <c r="O146" i="1"/>
  <c r="O153" i="1"/>
  <c r="K153" i="1"/>
  <c r="O164" i="1"/>
  <c r="K164" i="1"/>
  <c r="P164" i="1" s="1"/>
  <c r="O173" i="1"/>
  <c r="K173" i="1"/>
  <c r="O179" i="1"/>
  <c r="P186" i="1"/>
  <c r="Q187" i="1"/>
  <c r="O209" i="1"/>
  <c r="K209" i="1"/>
  <c r="P209" i="1" s="1"/>
  <c r="Q209" i="1" s="1"/>
  <c r="O109" i="1"/>
  <c r="Q125" i="1"/>
  <c r="Q133" i="1"/>
  <c r="Q141" i="1"/>
  <c r="P154" i="1"/>
  <c r="Q155" i="1"/>
  <c r="Q154" i="1" s="1"/>
  <c r="O158" i="1"/>
  <c r="K158" i="1"/>
  <c r="P158" i="1" s="1"/>
  <c r="O166" i="1"/>
  <c r="K166" i="1"/>
  <c r="P166" i="1" s="1"/>
  <c r="Q166" i="1" s="1"/>
  <c r="Q180" i="1"/>
  <c r="Q189" i="1"/>
  <c r="O203" i="1"/>
  <c r="K203" i="1"/>
  <c r="P203" i="1" s="1"/>
  <c r="O211" i="1"/>
  <c r="K211" i="1"/>
  <c r="P211" i="1" s="1"/>
  <c r="Q127" i="1"/>
  <c r="Q135" i="1"/>
  <c r="Q143" i="1"/>
  <c r="P147" i="1"/>
  <c r="Q148" i="1"/>
  <c r="P146" i="1"/>
  <c r="O160" i="1"/>
  <c r="K160" i="1"/>
  <c r="P160" i="1" s="1"/>
  <c r="P168" i="1"/>
  <c r="K167" i="1"/>
  <c r="P180" i="1"/>
  <c r="O186" i="1"/>
  <c r="Q191" i="1"/>
  <c r="O205" i="1"/>
  <c r="K205" i="1"/>
  <c r="P205" i="1" s="1"/>
  <c r="O213" i="1"/>
  <c r="K213" i="1"/>
  <c r="P213" i="1" s="1"/>
  <c r="O159" i="1"/>
  <c r="Q159" i="1" s="1"/>
  <c r="O161" i="1"/>
  <c r="Q161" i="1" s="1"/>
  <c r="O163" i="1"/>
  <c r="Q163" i="1" s="1"/>
  <c r="O165" i="1"/>
  <c r="Q165" i="1" s="1"/>
  <c r="O174" i="1"/>
  <c r="Q174" i="1" s="1"/>
  <c r="O204" i="1"/>
  <c r="Q204" i="1" s="1"/>
  <c r="O206" i="1"/>
  <c r="Q206" i="1" s="1"/>
  <c r="O208" i="1"/>
  <c r="Q208" i="1" s="1"/>
  <c r="O210" i="1"/>
  <c r="Q210" i="1" s="1"/>
  <c r="O212" i="1"/>
  <c r="Q212" i="1" s="1"/>
  <c r="O214" i="1"/>
  <c r="Q214" i="1" s="1"/>
  <c r="O13" i="1" l="1"/>
  <c r="Q200" i="1" s="1"/>
  <c r="Q21" i="1"/>
  <c r="O172" i="1"/>
  <c r="O14" i="1"/>
  <c r="Q71" i="1"/>
  <c r="Q53" i="1"/>
  <c r="Q211" i="1"/>
  <c r="Q164" i="1"/>
  <c r="Q207" i="1"/>
  <c r="Q67" i="1"/>
  <c r="P26" i="1"/>
  <c r="P202" i="1"/>
  <c r="Q203" i="1"/>
  <c r="P106" i="1"/>
  <c r="Q107" i="1"/>
  <c r="Q106" i="1" s="1"/>
  <c r="O202" i="1"/>
  <c r="O157" i="1"/>
  <c r="O152" i="1"/>
  <c r="O150" i="1"/>
  <c r="O151" i="1"/>
  <c r="O144" i="1"/>
  <c r="O60" i="1"/>
  <c r="O48" i="1"/>
  <c r="O49" i="1"/>
  <c r="O43" i="1"/>
  <c r="O16" i="1"/>
  <c r="Q17" i="1"/>
  <c r="Q186" i="1"/>
  <c r="P60" i="1"/>
  <c r="Q61" i="1"/>
  <c r="P184" i="1"/>
  <c r="Q185" i="1"/>
  <c r="P167" i="1"/>
  <c r="Q168" i="1"/>
  <c r="Q167" i="1" s="1"/>
  <c r="N167" i="1" s="1"/>
  <c r="Q205" i="1"/>
  <c r="Q146" i="1"/>
  <c r="Q147" i="1"/>
  <c r="N147" i="1" s="1"/>
  <c r="O77" i="1"/>
  <c r="O76" i="1"/>
  <c r="Q162" i="1"/>
  <c r="Q39" i="1"/>
  <c r="K46" i="1"/>
  <c r="P47" i="1"/>
  <c r="P13" i="1" s="1"/>
  <c r="Q199" i="1" s="1"/>
  <c r="Q73" i="1"/>
  <c r="Q109" i="1"/>
  <c r="Q110" i="1"/>
  <c r="N110" i="1" s="1"/>
  <c r="Q86" i="1"/>
  <c r="O26" i="1"/>
  <c r="O15" i="1"/>
  <c r="Q158" i="1"/>
  <c r="K152" i="1"/>
  <c r="P153" i="1"/>
  <c r="P48" i="1"/>
  <c r="P49" i="1"/>
  <c r="Q50" i="1"/>
  <c r="Q213" i="1"/>
  <c r="P179" i="1"/>
  <c r="Q160" i="1"/>
  <c r="K172" i="1"/>
  <c r="P173" i="1"/>
  <c r="O145" i="1"/>
  <c r="Q63" i="1"/>
  <c r="Q52" i="1"/>
  <c r="Q32" i="1"/>
  <c r="Q78" i="1"/>
  <c r="P76" i="1"/>
  <c r="P77" i="1"/>
  <c r="Q33" i="1"/>
  <c r="P21" i="1"/>
  <c r="Q26" i="1" l="1"/>
  <c r="P152" i="1"/>
  <c r="P150" i="1"/>
  <c r="Q153" i="1"/>
  <c r="P151" i="1"/>
  <c r="P144" i="1"/>
  <c r="P145" i="1"/>
  <c r="P46" i="1"/>
  <c r="Q47" i="1"/>
  <c r="P14" i="1"/>
  <c r="P43" i="1"/>
  <c r="Q202" i="1"/>
  <c r="P15" i="1"/>
  <c r="Q49" i="1"/>
  <c r="Q48" i="1"/>
  <c r="P16" i="1"/>
  <c r="Q184" i="1"/>
  <c r="Q179" i="1"/>
  <c r="Q14" i="1"/>
  <c r="Q85" i="1"/>
  <c r="P172" i="1"/>
  <c r="Q173" i="1"/>
  <c r="Q172" i="1" s="1"/>
  <c r="N172" i="1" s="1"/>
  <c r="Q157" i="1"/>
  <c r="Q77" i="1"/>
  <c r="N77" i="1" s="1"/>
  <c r="Q76" i="1"/>
  <c r="P157" i="1"/>
  <c r="Q60" i="1"/>
  <c r="Q13" i="1" l="1"/>
  <c r="Q197" i="1" s="1"/>
  <c r="Q201" i="1" s="1"/>
  <c r="Q46" i="1"/>
  <c r="N46" i="1" s="1"/>
  <c r="Q43" i="1"/>
  <c r="Q15" i="1"/>
  <c r="Q16" i="1"/>
  <c r="Q152" i="1"/>
  <c r="N152" i="1" s="1"/>
  <c r="Q150" i="1"/>
  <c r="Q151" i="1"/>
  <c r="Q145" i="1"/>
  <c r="Q144" i="1"/>
</calcChain>
</file>

<file path=xl/sharedStrings.xml><?xml version="1.0" encoding="utf-8"?>
<sst xmlns="http://schemas.openxmlformats.org/spreadsheetml/2006/main" count="455" uniqueCount="242">
  <si>
    <t>Приложение</t>
  </si>
  <si>
    <t>К договору</t>
  </si>
  <si>
    <t>Расшифровка стоимости работ</t>
  </si>
  <si>
    <t>Совушки кв.13 ДОУ</t>
  </si>
  <si>
    <t>Система контроля и управления доступом телефонизация, видеонаблюдение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</si>
  <si>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</si>
  <si>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</si>
  <si>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</si>
  <si>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</si>
  <si>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</si>
  <si>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</si>
  <si>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</si>
  <si>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</si>
  <si>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</si>
  <si>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</si>
  <si>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</si>
  <si>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</si>
  <si>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</si>
  <si>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</si>
  <si>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</si>
  <si>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</si>
  <si>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ДДОУ кв.13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</si>
  <si>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</si>
  <si>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</si>
  <si>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</si>
  <si>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</si>
  <si>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</si>
  <si>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</si>
  <si>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</si>
  <si>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</si>
  <si>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</si>
  <si>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</si>
  <si>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</si>
  <si>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</si>
  <si>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</si>
  <si>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</si>
  <si>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</si>
  <si>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</si>
  <si>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</si>
  <si>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</si>
  <si>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</si>
  <si>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</si>
  <si>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</si>
  <si>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</si>
  <si>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</si>
  <si>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</si>
  <si>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Слаботочные сети, видеонаблюдение, диспетчеризация</t>
  </si>
  <si>
    <t>Система видеонаблюдения</t>
  </si>
  <si>
    <t>Кабеленесущие конструкции. Система видеонаблюдения</t>
  </si>
  <si>
    <t>Труба гофрированная ПВХ гибкая Ø16 с протяжкой</t>
  </si>
  <si>
    <t>м.п.</t>
  </si>
  <si>
    <t>Труба гофрированная ПВХ гибкая Ø25 с протяжкой</t>
  </si>
  <si>
    <t>Труба гофрированная ПВХ гибкая Ø32 с протяжкой</t>
  </si>
  <si>
    <t>Кабельная продукция. Система видеонаблюдения</t>
  </si>
  <si>
    <t>Кабель UTP Cat5e PVCLS нг(А)-LSLT 4х2х0,52</t>
  </si>
  <si>
    <t>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при необходимости</t>
  </si>
  <si>
    <t>Провод ПуГВнг(A)-LSLT 1х6</t>
  </si>
  <si>
    <t>Кабель волоконно-оптический, 4 волокна, многомодовый FOC5003-U-IO04-TD-HF-1000</t>
  </si>
  <si>
    <t>Кабель ВБбШвнг(А)-LSLT 3х2,5 66кВ</t>
  </si>
  <si>
    <t>Оборудование. Система видеонаблюдения</t>
  </si>
  <si>
    <t>Сервер видеонаблюдения</t>
  </si>
  <si>
    <t>шт</t>
  </si>
  <si>
    <t>SS-Siberia Pro ООО "ТПО"
8 Core 3,6 ГГц /MEM-2х8 GB DDR5
/SATA3,5-1000GB7.2Kx1 /SATA3,5-10000GB7.2Kx9/9361-8I, flash 1Gb,
battary / 2U / LAN 1 Gb/s RJ45, 10 Gb/s SFP+/GeForce RTX 3060 12Gb /80 / Astra Linux CE 2.1</t>
  </si>
  <si>
    <t>Сервер связи с ЕЦХД Netris iStream ITX</t>
  </si>
  <si>
    <t>SS-Siberia Pro ООО "ТПО"
6 Core 3,4 ГГц /MEM-4х8 GB DDR5 /SATA3,5-1000GB7.2Kx1 /SATA3,5-16000GB7.2Kx8/9361-8I,
flash 1Gb, battary / 2U / LAN 1 Gb/s RJ45, 10 Gb/s SFP+/GeForce RTX 3060 12Gb /800W/CentOS 7</t>
  </si>
  <si>
    <t>Блок защиты портов в сети Ethernet c питанием РоЕ на 8 каналов БЗЛ-ЕП8</t>
  </si>
  <si>
    <t>Блок защиты портов в сети Ethernet c питанием РоЕ на 16 каналов БЗЛ-ЕП16</t>
  </si>
  <si>
    <t>PoE коммутатор на 24 порта TL-SG3428XMP</t>
  </si>
  <si>
    <t>Модуль двухволоконный  SFP 1000Base-SX SNR-SFP-SX-1310</t>
  </si>
  <si>
    <t>Панель коммутационная 48 портов PP48-2UC5EU-D05-1</t>
  </si>
  <si>
    <t>Персональный компьютер (системный блок) в сборе согласно требуемым характеристикам</t>
  </si>
  <si>
    <t>CPU 8 Core 3,8 ГГц, ОЗУ 16 Гб, HDD 1 Тб,
GeForce GTX 1650, 650 Вт</t>
  </si>
  <si>
    <t>Монитор 23.8"</t>
  </si>
  <si>
    <t>Кронштейн настольный для 2х мониторов LCD-T42</t>
  </si>
  <si>
    <t>Источник бесперебойного питания ЭКСПЕРТ-2000</t>
  </si>
  <si>
    <t>Видеокамера IP купольная уличная 2 Мп LTV-3CND20-F28</t>
  </si>
  <si>
    <t>Патч-корд оптический FPC5003-LCU-LCU-C2L-2M</t>
  </si>
  <si>
    <t>Патч-корд оптический категория 5е PC01-C5EUL-1M</t>
  </si>
  <si>
    <t>Патч-корд оптический категория 5е PC01-C5EUL-2M</t>
  </si>
  <si>
    <t>Коробка распределительная 100х100х50 IP55</t>
  </si>
  <si>
    <t>ФОТ включает в себя все расходные и крепежные материалы (пена, саморезы, держатели и т.п.), а также сверление отверстий.</t>
  </si>
  <si>
    <t>Пусконаладочные работы. Система видеонаблюдения</t>
  </si>
  <si>
    <t>ПО Лицензия на подключение 1 видеокамеры Netris iStream ITX</t>
  </si>
  <si>
    <t>ПО Лицензия на подключение 1 видеокамеры Macroscop</t>
  </si>
  <si>
    <t>Пусконаладочные работы</t>
  </si>
  <si>
    <t>комплекс работ</t>
  </si>
  <si>
    <t>Система контроля и управления доступом</t>
  </si>
  <si>
    <t>Кабеленесущие конструкции. Система контроля и управления доступом</t>
  </si>
  <si>
    <t>ДКС</t>
  </si>
  <si>
    <t>Труба гладкая жесткая легкая ПВХ Ø32</t>
  </si>
  <si>
    <t>Кабельные изделия. Система контроля и управления доступом</t>
  </si>
  <si>
    <t>Кабель КПСВВнг(А)-LSLT 2х2х0,5</t>
  </si>
  <si>
    <t>Кабель КПСВВнг(А)-LSLT 1х2х1</t>
  </si>
  <si>
    <t>Кабель КПСВВнг(А)-LSLT 1х2х0,5</t>
  </si>
  <si>
    <t>Кабель ВВГнг(А)-LSLTх 3х1,5 0,66кВ</t>
  </si>
  <si>
    <t>Кабель UTP Cat5e 4х2х0,52 PVC</t>
  </si>
  <si>
    <t>Кабель КПСВВнг(А)-LSLT 2х2х1</t>
  </si>
  <si>
    <t>Оборудование. Система контроля и управления доступом</t>
  </si>
  <si>
    <t>Сетевой Web-контроллер STR20-1AP-IP-M</t>
  </si>
  <si>
    <t>Сетевой Web-контроллер STR20-3AP-IP-M</t>
  </si>
  <si>
    <t>Модуль доступа STR-1AP-M</t>
  </si>
  <si>
    <t>Модуль доступа STR-2AP-M</t>
  </si>
  <si>
    <t>Считыватель идентификаторов Mifare ЛКД-СУ-25-01</t>
  </si>
  <si>
    <t>Сенсорная кнопка выхода накладная ЛКД-КН-22-60</t>
  </si>
  <si>
    <t>Устройство разблокировки двери ЛКД-УРД-1</t>
  </si>
  <si>
    <t>Замок электромагнитный накладной AL-400 Premium</t>
  </si>
  <si>
    <t>Замок электромагнитный накладной AL-350FB-MG</t>
  </si>
  <si>
    <t>Видеодомофон DS-KH6320-TE1</t>
  </si>
  <si>
    <t>Вызывная панель DS-KD8003-IME1/Surface</t>
  </si>
  <si>
    <t>Коробка коммутационная КС-4</t>
  </si>
  <si>
    <t>Кнопочный пост ПКЕ 212-2-У3-IP40-КЭАЗ</t>
  </si>
  <si>
    <t>Преобразователь напряжения универсальный УПН-01</t>
  </si>
  <si>
    <t>Пусконаладочные работы. Система контроля и управления доступом</t>
  </si>
  <si>
    <t>РИП и боксы. Система контроля и управления доступом</t>
  </si>
  <si>
    <t>Аккумуляторная батарея 12V/4.5Ah DTM12045</t>
  </si>
  <si>
    <t>Аккумуляторная батарея 12V/12Ah DT 1212</t>
  </si>
  <si>
    <t>Блок бесперебойного питания РАПАН-24/3</t>
  </si>
  <si>
    <t>Блок бесперебойного питания РАПАН-24/1,5</t>
  </si>
  <si>
    <t>Источник бесперебойного питания СКАТ 2400</t>
  </si>
  <si>
    <t>Телефонизация, телевидение, интернет</t>
  </si>
  <si>
    <t>Кабеленесущие конструкции. Телефонизация, телевидение, интернет</t>
  </si>
  <si>
    <t>Лоток кабельный неперфорированный 200х50х2,0</t>
  </si>
  <si>
    <t>Крышка на лоток с заземлением, с основанием 200 мм</t>
  </si>
  <si>
    <t>Угол для лотка горизонтальный 90° 200х50</t>
  </si>
  <si>
    <t>Крышка для угла горизонтального 90° 200х50</t>
  </si>
  <si>
    <t>Лоток кабельный неперфорированный 300х50х2,0</t>
  </si>
  <si>
    <t>Крышка на лоток с заземлением, с основанием 300 мм</t>
  </si>
  <si>
    <t>Угол для лотка горизонтальный 45° 300х50</t>
  </si>
  <si>
    <t>Крышка для угла горизонтального 45° 300х50</t>
  </si>
  <si>
    <t>Угол для лотка горизонтальный 90° 300х50</t>
  </si>
  <si>
    <t>Крышка для угла горизонтального 90° 300х50</t>
  </si>
  <si>
    <t>Угол горизонтальный изменяемый 0-44° 300х50 мм</t>
  </si>
  <si>
    <t>Крышка на угол горизонтальный изменяемый 0-44° 300х50 мм</t>
  </si>
  <si>
    <t>Ответвитель Т-образный горизонтальный 300х50</t>
  </si>
  <si>
    <t>Крышка на ответвитель Т-образный горизонтальный 300х50</t>
  </si>
  <si>
    <t>Переходник RRS левосторонний 300/200 высота 50мм</t>
  </si>
  <si>
    <t>Крышка на переходник RRS левосторонний 300/200 высота 50мм</t>
  </si>
  <si>
    <t>в т.ч. Раздел СС1</t>
  </si>
  <si>
    <t>Муфта труба-коробка IP67 Ø16</t>
  </si>
  <si>
    <t>в т.ч. раздел СС1. ФОТ включает в себя все расходные и крепежные материалы (пена, саморезы, держатели и т.п.), а также сверление отверстий.</t>
  </si>
  <si>
    <t>Кабельная продукция. Телефонизация, телевидение, интернет</t>
  </si>
  <si>
    <t>Кабель ВВГнг(А)-LSLTх 3х4,0 0,66кВ</t>
  </si>
  <si>
    <t>в т.ч. Раздел СС1
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при необходимости</t>
  </si>
  <si>
    <t>Оборудование. Телефонизация, телевидение, интернет</t>
  </si>
  <si>
    <t>Монтаж шкафа телекоммуникационного</t>
  </si>
  <si>
    <t>комплект</t>
  </si>
  <si>
    <t>Шкаф ТС1R1066 (пом. 66). В стоимости ФОТ учтены все необходимые доп.материалы для монтажа</t>
  </si>
  <si>
    <t>Шкаф телекоммуникационный напольный сетевой 19" LN05-47U81-GM в кмоплекте с цоколем BS05-1H81-R</t>
  </si>
  <si>
    <t>в комплекте с цоколем 800х1000х100 мм</t>
  </si>
  <si>
    <t>Щеточный кабельный ввод BE05-390-115M</t>
  </si>
  <si>
    <t>Маршрутизатор TL-R605</t>
  </si>
  <si>
    <t>Аппаратный контроллер ОС200</t>
  </si>
  <si>
    <t>Органайзер кабельный CO05-1MCM</t>
  </si>
  <si>
    <t>PoE коммутатор на 48 портов TL-SG3452X</t>
  </si>
  <si>
    <t>Кросс оптический FOBX24-1U-12LCUD09</t>
  </si>
  <si>
    <t>Источник бесперебойного питания ЭКСПЕРТ-3000Р</t>
  </si>
  <si>
    <t>Внешний батарейный блок ВББ72В40А</t>
  </si>
  <si>
    <t>Карта удаленного управления PMCARD SNMP</t>
  </si>
  <si>
    <t>Блок PDU розеток с LED выключателем PH12-8D3</t>
  </si>
  <si>
    <t>Кабель питания PC-C13C14-2M</t>
  </si>
  <si>
    <t>Панель электрораспределительная 3U с DIN-рейкой EDP05-3U22M</t>
  </si>
  <si>
    <t>Выключатель автоматический ВА47-29 3Р 32А 4,5кА С</t>
  </si>
  <si>
    <t>арт. MVA20-3-032-C</t>
  </si>
  <si>
    <t>Выключатель автоматический ВА47-29 1P 25A 4,5кА</t>
  </si>
  <si>
    <t>арт. MVA20-1-025-C</t>
  </si>
  <si>
    <t>Выключатель автоматический ВА47-29 1P 16A 4,5кА</t>
  </si>
  <si>
    <t>арт. MVA20-1-016-C</t>
  </si>
  <si>
    <t>Выключатель автоматический ВА47-29 1P 6A 4,5кА</t>
  </si>
  <si>
    <t>арт. MVA20-1-006-C</t>
  </si>
  <si>
    <t>Шина нулевая на DIN-рейку в корпусе 2х7 групп</t>
  </si>
  <si>
    <t>арт. YND10-2-07-100</t>
  </si>
  <si>
    <t>IP АТС P-серии на 50 абонентов Yeastar P550</t>
  </si>
  <si>
    <t>IP.МАТIКА</t>
  </si>
  <si>
    <t>Модуль расширения для IP-АТС Yeastar EX08</t>
  </si>
  <si>
    <t>Модуль расширения с двумя портами FXO Yeastar O2</t>
  </si>
  <si>
    <t>IP телефон 1 SIP-аккаунт SIP-T30P</t>
  </si>
  <si>
    <t>YEALINK</t>
  </si>
  <si>
    <t>IP телефон 16 SIP-аккаунт SIP-T46U</t>
  </si>
  <si>
    <t>Модуль расширения кнопок быстрого выбора (16 программируемых кнопок) EXP43</t>
  </si>
  <si>
    <t>для  SIP-T46U</t>
  </si>
  <si>
    <t>Модуль SFP+RJ45 10GBASE-T TL-SM5310-T</t>
  </si>
  <si>
    <t>TP-LINK</t>
  </si>
  <si>
    <t>3-метровый кабель прямого подключения SFP+ TL-SM5220-3M</t>
  </si>
  <si>
    <t>Патч-корд кат.5E UTP LSZH 1м PC08-C5EUL-1M</t>
  </si>
  <si>
    <t>ITK</t>
  </si>
  <si>
    <t>Патч-корд оптический SM 9/125 (OS2) LC/UPC-LC/UPC FPC09-LCU-LCU-C2L-1M</t>
  </si>
  <si>
    <t>Патч-корд кат.5E UTP LSZH 1м PC08-C5EUL-05M</t>
  </si>
  <si>
    <t>раздел СС1</t>
  </si>
  <si>
    <t>Трансивер Ethernet 10GBase-SR TL-SM5110-SR</t>
  </si>
  <si>
    <t>Внутриплощадочные инженерные сети (подводящие)</t>
  </si>
  <si>
    <t>Внутриплощадочные сети связи</t>
  </si>
  <si>
    <t>Земляные работы. Внутриплощадочные сети связи</t>
  </si>
  <si>
    <t>Укладка ленты сигнальной</t>
  </si>
  <si>
    <t>Лента сигнальная "Осторожно кабель" ЛСЭ 150х100</t>
  </si>
  <si>
    <t>Система видеонаблюдения. Внутриплощадочные сети связи</t>
  </si>
  <si>
    <t>Земляные работы. Система видеонаблюдения. Внутриплощадочные сети связи</t>
  </si>
  <si>
    <t>Разработка грунта</t>
  </si>
  <si>
    <t>м3</t>
  </si>
  <si>
    <t>под опоры. д.500 мм , глубина 2,075 м (см. л. 9, 554-22-01-СС5)</t>
  </si>
  <si>
    <t>Монтаж видеокамер. Система видеонаблюдения. Внутриплощадочные сети связи</t>
  </si>
  <si>
    <t>Видеокамера IP цилиндрическая уличная 5Мп LTV-2CNB50-F28</t>
  </si>
  <si>
    <t>Видеокамера IP цилиндрическая уличная 4Мп LTV-2CNB40-M0832-HB</t>
  </si>
  <si>
    <t>Монтаж оборудования. Система видеонаблюдения. Внутриплощадочные сети связи</t>
  </si>
  <si>
    <t>Коммутатор сетевой управляемый 6 портов PSW-2G6F+</t>
  </si>
  <si>
    <t>Коммутатор сетевой управляемый 8 портов PSW-2G8F+</t>
  </si>
  <si>
    <t>Коробка монтажная для уличной IP-камеры видеонаблюдения LTV-BMW-JB6-E</t>
  </si>
  <si>
    <t>Адаптер монтажный для опоры LTV-SBMP-U-01</t>
  </si>
  <si>
    <t>Кронштейн для PSW</t>
  </si>
  <si>
    <t>Коробка электроустановочная для фасадов UKO10-120-120-200-K01</t>
  </si>
  <si>
    <t>Патч-корд оптический FPC5003-LCU-LCU-C2L-1M</t>
  </si>
  <si>
    <t>Металлорукав в ПВХ оболочке Р3-ЦП-НГ-20</t>
  </si>
  <si>
    <t>в т.ч. оконцеватель и муфта вводная в опору</t>
  </si>
  <si>
    <t>Монтаж фундамента опоры</t>
  </si>
  <si>
    <t>Фундаментный блок ФМ-0,133-2,0</t>
  </si>
  <si>
    <t>Бетон В15 F150 W4</t>
  </si>
  <si>
    <t>Щебень гранитный фр. 5-20 мм</t>
  </si>
  <si>
    <t>тн</t>
  </si>
  <si>
    <t>Монтаж опоры освещения</t>
  </si>
  <si>
    <t>Опора освещения ОГКф-5,0</t>
  </si>
  <si>
    <t>Прокладка кабельных линий. Система видеонаблюдения. Внутриплощадочные сети связи</t>
  </si>
  <si>
    <t>Кабель ВБШвнг(А)-LSLT 3х4,0 66кВ</t>
  </si>
  <si>
    <t>Система СКУД. Внутриплощадочные сети связи</t>
  </si>
  <si>
    <t>Автоматика системы СКУД. Внутриплощадочные сети связи</t>
  </si>
  <si>
    <t>Блок управления для приводов 230В ZF1N</t>
  </si>
  <si>
    <t>Привод 230В линейный ATS30AGS</t>
  </si>
  <si>
    <t>Комплект накладных фотоэлементов DIR10</t>
  </si>
  <si>
    <t>Монтажное оборудование системы СКУД. Внутриплощадочные сети связи</t>
  </si>
  <si>
    <t>Коробка распределительная 80х80х40 IP44</t>
  </si>
  <si>
    <t>Прокладка кабельных линий. Система СКУД. Внутриплощадочные сети связи</t>
  </si>
  <si>
    <t>Труба полиэтиленовая ПЭ 100 SDR 17 Ø32х2,4</t>
  </si>
  <si>
    <t>Металлорукав 6071R-020N</t>
  </si>
  <si>
    <t>Кабель КВВГнг-LSLTх 4х1,0</t>
  </si>
  <si>
    <t>ТД Паритет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</si>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</sst>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219"/>
  <sheetViews>
    <sheetView tabSelected="1" topLeftCell="A4" workbookViewId="0">
      <selection activeCell="L18" sqref="L18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19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19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19" s="1" customFormat="1" ht="11.1" customHeight="1" x14ac:dyDescent="0.2"/>
    <row r="10" spans="1:19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" t="s">
        <v>12</v>
      </c>
      <c r="I10" s="52" t="s">
        <v>13</v>
      </c>
      <c r="J10" s="52" t="s">
        <v>14</v>
      </c>
      <c r="K10" s="52" t="s">
        <v>15</v>
      </c>
      <c r="L10" s="56" t="s">
        <v>16</v>
      </c>
      <c r="M10" s="56"/>
      <c r="N10" s="56"/>
      <c r="O10" s="56" t="s">
        <v>17</v>
      </c>
      <c r="P10" s="56"/>
      <c r="Q10" s="52" t="s">
        <v>18</v>
      </c>
      <c r="R10" s="52" t="s">
        <v>19</v>
      </c>
      <c r="S10" s="52" t="s">
        <v>20</v>
      </c>
    </row>
    <row r="11" spans="1:19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3"/>
      <c r="J11" s="53"/>
      <c r="K11" s="53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3"/>
      <c r="R11" s="53"/>
      <c r="S11" s="53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$20+$O$22+$O$23+$O$24+$O$25+$O$27+$O$28+$O$29+$O$30+$O$31+$O$32+$O$33+$O$34+$O$35+$O$36+$O$37+$O$38+$O$39+$O$40+$O$41+$O$42+$O$44+$O$45+$O$47+$O$50+$O$51+$O$52+$O$54+$O$55+$O$56+$O$57+$O$58+$O$59+$O$61+$O$62+$O$63+$O$64+$O$65+$O$66+$O$67+$O$68+$O$69+$O$70+$O$71+$O$72+$O$73+$O$74+$O$75+$O$78+$O$80+$O$81+$O$82+$O$83+$O$84+$O$87+$O$88+$O$89+$O$90+$O$91+$O$92+$O$93+$O$94+$O$95+$O$96+$O$97+$O$98+$O$99+$O$100+$O$101+$O$102+$O$103+$O$104+$O$105+$O$107+$O$108+$O$111+$O$112+$O$113+$O$114+$O$115+$O$116+$O$117+$O$118+$O$119+$O$120+$O$121+$O$122+$O$123+$O$124+$O$125+$O$126+$O$127+$O$128+$O$129+$O$130+$O$131+$O$132+$O$133+$O$134+$O$135+$O$136+$O$137+$O$138+$O$139+$O$140+$O$141+$O$142+$O$143+$O$148+$O$149+$O$153+$O$155+$O$156+$O$158+$O$159+$O$160+$O$161+$O$162+$O$163+$O$164+$O$165+$O$166+$O$168+$O$169+$O$170+$O$171+$O$173+$O$174+$O$176+$O$177+$O$178+$O$181+$O$182+$O$183+$O$185+$O$187+$O$188+$O$189+$O$190+$O$191+$O$192+$O$193+$O$194+$O$195+$O$196,2)</f>
        <v>0</v>
      </c>
      <c r="P13" s="10">
        <f>ROUND($P$18+$P$19+$P$20+$P$22+$P$23+$P$24+$P$25+$P$27+$P$28+$P$29+$P$30+$P$31+$P$32+$P$33+$P$34+$P$35+$P$36+$P$37+$P$38+$P$39+$P$40+$P$41+$P$42+$P$44+$P$45+$P$47+$P$50+$P$51+$P$52+$P$54+$P$55+$P$56+$P$57+$P$58+$P$59+$P$61+$P$62+$P$63+$P$64+$P$65+$P$66+$P$67+$P$68+$P$69+$P$70+$P$71+$P$72+$P$73+$P$74+$P$75+$P$78+$P$80+$P$81+$P$82+$P$83+$P$84+$P$87+$P$88+$P$89+$P$90+$P$91+$P$92+$P$93+$P$94+$P$95+$P$96+$P$97+$P$98+$P$99+$P$100+$P$101+$P$102+$P$103+$P$104+$P$105+$P$107+$P$108+$P$111+$P$112+$P$113+$P$114+$P$115+$P$116+$P$117+$P$118+$P$119+$P$120+$P$121+$P$122+$P$123+$P$124+$P$125+$P$126+$P$127+$P$128+$P$129+$P$130+$P$131+$P$132+$P$133+$P$134+$P$135+$P$136+$P$137+$P$138+$P$139+$P$140+$P$141+$P$142+$P$143+$P$148+$P$149+$P$153+$P$155+$P$156+$P$158+$P$159+$P$160+$P$161+$P$162+$P$163+$P$164+$P$165+$P$166+$P$168+$P$169+$P$170+$P$171+$P$173+$P$174+$P$176+$P$177+$P$178+$P$181+$P$182+$P$183+$P$185+$P$187+$P$188+$P$189+$P$190+$P$191+$P$192+$P$193+$P$194+$P$195+$P$196,2)</f>
        <v>0</v>
      </c>
      <c r="Q13" s="10">
        <f>ROUND($Q$18+$Q$19+$Q$20+$Q$22+$Q$23+$Q$24+$Q$25+$Q$27+$Q$28+$Q$29+$Q$30+$Q$31+$Q$32+$Q$33+$Q$34+$Q$35+$Q$36+$Q$37+$Q$38+$Q$39+$Q$40+$Q$41+$Q$42+$Q$44+$Q$45+$Q$47+$Q$50+$Q$51+$Q$52+$Q$54+$Q$55+$Q$56+$Q$57+$Q$58+$Q$59+$Q$61+$Q$62+$Q$63+$Q$64+$Q$65+$Q$66+$Q$67+$Q$68+$Q$69+$Q$70+$Q$71+$Q$72+$Q$73+$Q$74+$Q$75+$Q$78+$Q$80+$Q$81+$Q$82+$Q$83+$Q$84+$Q$87+$Q$88+$Q$89+$Q$90+$Q$91+$Q$92+$Q$93+$Q$94+$Q$95+$Q$96+$Q$97+$Q$98+$Q$99+$Q$100+$Q$101+$Q$102+$Q$103+$Q$104+$Q$105+$Q$107+$Q$108+$Q$111+$Q$112+$Q$113+$Q$114+$Q$115+$Q$116+$Q$117+$Q$118+$Q$119+$Q$120+$Q$121+$Q$122+$Q$123+$Q$124+$Q$125+$Q$126+$Q$127+$Q$128+$Q$129+$Q$130+$Q$131+$Q$132+$Q$133+$Q$134+$Q$135+$Q$136+$Q$137+$Q$138+$Q$139+$Q$140+$Q$141+$Q$142+$Q$143+$Q$148+$Q$149+$Q$153+$Q$155+$Q$156+$Q$158+$Q$159+$Q$160+$Q$161+$Q$162+$Q$163+$Q$164+$Q$165+$Q$166+$Q$168+$Q$169+$Q$170+$Q$171+$Q$173+$Q$174+$Q$176+$Q$177+$Q$178+$Q$181+$Q$182+$Q$183+$Q$185+$Q$187+$Q$188+$Q$189+$Q$190+$Q$191+$Q$192+$Q$193+$Q$194+$Q$195+$Q$196,2)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$20+$O$22+$O$23+$O$24+$O$25+$O$27+$O$28+$O$29+$O$30+$O$31+$O$32+$O$33+$O$34+$O$35+$O$36+$O$37+$O$38+$O$39+$O$40+$O$41+$O$42+$O$44+$O$45+$O$47+$O$50+$O$51+$O$52+$O$54+$O$55+$O$56+$O$57+$O$58+$O$59+$O$61+$O$62+$O$63+$O$64+$O$65+$O$66+$O$67+$O$68+$O$69+$O$70+$O$71+$O$72+$O$73+$O$74+$O$75+$O$78+$O$80+$O$81+$O$82+$O$83+$O$84+$O$87+$O$88+$O$89+$O$90+$O$91+$O$92+$O$93+$O$94+$O$95+$O$96+$O$97+$O$98+$O$99+$O$100+$O$101+$O$102+$O$103+$O$104+$O$105+$O$107+$O$108+$O$111+$O$112+$O$113+$O$114+$O$115+$O$116+$O$117+$O$118+$O$119+$O$120+$O$121+$O$122+$O$123+$O$124+$O$125+$O$126+$O$127+$O$128+$O$129+$O$130+$O$131+$O$132+$O$133+$O$134+$O$135+$O$136+$O$137+$O$138+$O$139+$O$140+$O$141+$O$142+$O$143,2)</f>
        <v>0</v>
      </c>
      <c r="P14" s="10">
        <f>ROUND($P$18+$P$19+$P$20+$P$22+$P$23+$P$24+$P$25+$P$27+$P$28+$P$29+$P$30+$P$31+$P$32+$P$33+$P$34+$P$35+$P$36+$P$37+$P$38+$P$39+$P$40+$P$41+$P$42+$P$44+$P$45+$P$47+$P$50+$P$51+$P$52+$P$54+$P$55+$P$56+$P$57+$P$58+$P$59+$P$61+$P$62+$P$63+$P$64+$P$65+$P$66+$P$67+$P$68+$P$69+$P$70+$P$71+$P$72+$P$73+$P$74+$P$75+$P$78+$P$80+$P$81+$P$82+$P$83+$P$84+$P$87+$P$88+$P$89+$P$90+$P$91+$P$92+$P$93+$P$94+$P$95+$P$96+$P$97+$P$98+$P$99+$P$100+$P$101+$P$102+$P$103+$P$104+$P$105+$P$107+$P$108+$P$111+$P$112+$P$113+$P$114+$P$115+$P$116+$P$117+$P$118+$P$119+$P$120+$P$121+$P$122+$P$123+$P$124+$P$125+$P$126+$P$127+$P$128+$P$129+$P$130+$P$131+$P$132+$P$133+$P$134+$P$135+$P$136+$P$137+$P$138+$P$139+$P$140+$P$141+$P$142+$P$143,2)</f>
        <v>0</v>
      </c>
      <c r="Q14" s="10">
        <f>ROUND($Q$18+$Q$19+$Q$20+$Q$22+$Q$23+$Q$24+$Q$25+$Q$27+$Q$28+$Q$29+$Q$30+$Q$31+$Q$32+$Q$33+$Q$34+$Q$35+$Q$36+$Q$37+$Q$38+$Q$39+$Q$40+$Q$41+$Q$42+$Q$44+$Q$45+$Q$47+$Q$50+$Q$51+$Q$52+$Q$54+$Q$55+$Q$56+$Q$57+$Q$58+$Q$59+$Q$61+$Q$62+$Q$63+$Q$64+$Q$65+$Q$66+$Q$67+$Q$68+$Q$69+$Q$70+$Q$71+$Q$72+$Q$73+$Q$74+$Q$75+$Q$78+$Q$80+$Q$81+$Q$82+$Q$83+$Q$84+$Q$87+$Q$88+$Q$89+$Q$90+$Q$91+$Q$92+$Q$93+$Q$94+$Q$95+$Q$96+$Q$97+$Q$98+$Q$99+$Q$100+$Q$101+$Q$102+$Q$103+$Q$104+$Q$105+$Q$107+$Q$108+$Q$111+$Q$112+$Q$113+$Q$114+$Q$115+$Q$116+$Q$117+$Q$118+$Q$119+$Q$120+$Q$121+$Q$122+$Q$123+$Q$124+$Q$125+$Q$126+$Q$127+$Q$128+$Q$129+$Q$130+$Q$131+$Q$132+$Q$133+$Q$134+$Q$135+$Q$136+$Q$137+$Q$138+$Q$139+$Q$140+$Q$141+$Q$142+$Q$143,2)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+$O$20+$O$22+$O$23+$O$24+$O$25+$O$27+$O$28+$O$29+$O$30+$O$31+$O$32+$O$33+$O$34+$O$35+$O$36+$O$37+$O$38+$O$39+$O$40+$O$41+$O$42+$O$44+$O$45+$O$47+$O$50+$O$51+$O$52+$O$54+$O$55+$O$56+$O$57+$O$58+$O$59+$O$61+$O$62+$O$63+$O$64+$O$65+$O$66+$O$67+$O$68+$O$69+$O$70+$O$71+$O$72+$O$73+$O$74+$O$75+$O$78+$O$80+$O$81+$O$82+$O$83+$O$84+$O$87+$O$88+$O$89+$O$90+$O$91+$O$92+$O$93+$O$94+$O$95+$O$96+$O$97+$O$98+$O$99+$O$100+$O$101+$O$102+$O$103+$O$104+$O$105+$O$107+$O$108+$O$111+$O$112+$O$113+$O$114+$O$115+$O$116+$O$117+$O$118+$O$119+$O$120+$O$121+$O$122+$O$123+$O$124+$O$125+$O$126+$O$127+$O$128+$O$129+$O$130+$O$131+$O$132+$O$133+$O$134+$O$135+$O$136+$O$137+$O$138+$O$139+$O$140+$O$141+$O$142+$O$143,2)</f>
        <v>0</v>
      </c>
      <c r="P15" s="10">
        <f>ROUND($P$18+$P$19+$P$20+$P$22+$P$23+$P$24+$P$25+$P$27+$P$28+$P$29+$P$30+$P$31+$P$32+$P$33+$P$34+$P$35+$P$36+$P$37+$P$38+$P$39+$P$40+$P$41+$P$42+$P$44+$P$45+$P$47+$P$50+$P$51+$P$52+$P$54+$P$55+$P$56+$P$57+$P$58+$P$59+$P$61+$P$62+$P$63+$P$64+$P$65+$P$66+$P$67+$P$68+$P$69+$P$70+$P$71+$P$72+$P$73+$P$74+$P$75+$P$78+$P$80+$P$81+$P$82+$P$83+$P$84+$P$87+$P$88+$P$89+$P$90+$P$91+$P$92+$P$93+$P$94+$P$95+$P$96+$P$97+$P$98+$P$99+$P$100+$P$101+$P$102+$P$103+$P$104+$P$105+$P$107+$P$108+$P$111+$P$112+$P$113+$P$114+$P$115+$P$116+$P$117+$P$118+$P$119+$P$120+$P$121+$P$122+$P$123+$P$124+$P$125+$P$126+$P$127+$P$128+$P$129+$P$130+$P$131+$P$132+$P$133+$P$134+$P$135+$P$136+$P$137+$P$138+$P$139+$P$140+$P$141+$P$142+$P$143,2)</f>
        <v>0</v>
      </c>
      <c r="Q15" s="10">
        <f>ROUND($Q$18+$Q$19+$Q$20+$Q$22+$Q$23+$Q$24+$Q$25+$Q$27+$Q$28+$Q$29+$Q$30+$Q$31+$Q$32+$Q$33+$Q$34+$Q$35+$Q$36+$Q$37+$Q$38+$Q$39+$Q$40+$Q$41+$Q$42+$Q$44+$Q$45+$Q$47+$Q$50+$Q$51+$Q$52+$Q$54+$Q$55+$Q$56+$Q$57+$Q$58+$Q$59+$Q$61+$Q$62+$Q$63+$Q$64+$Q$65+$Q$66+$Q$67+$Q$68+$Q$69+$Q$70+$Q$71+$Q$72+$Q$73+$Q$74+$Q$75+$Q$78+$Q$80+$Q$81+$Q$82+$Q$83+$Q$84+$Q$87+$Q$88+$Q$89+$Q$90+$Q$91+$Q$92+$Q$93+$Q$94+$Q$95+$Q$96+$Q$97+$Q$98+$Q$99+$Q$100+$Q$101+$Q$102+$Q$103+$Q$104+$Q$105+$Q$107+$Q$108+$Q$111+$Q$112+$Q$113+$Q$114+$Q$115+$Q$116+$Q$117+$Q$118+$Q$119+$Q$120+$Q$121+$Q$122+$Q$123+$Q$124+$Q$125+$Q$126+$Q$127+$Q$128+$Q$129+$Q$130+$Q$131+$Q$132+$Q$133+$Q$134+$Q$135+$Q$136+$Q$137+$Q$138+$Q$139+$Q$140+$Q$141+$Q$142+$Q$143,2)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ROUND($O$18+$O$19+$O$20+$O$22+$O$23+$O$24+$O$25+$O$27+$O$28+$O$29+$O$30+$O$31+$O$32+$O$33+$O$34+$O$35+$O$36+$O$37+$O$38+$O$39+$O$40+$O$41+$O$42+$O$44+$O$45+$O$47,2)</f>
        <v>0</v>
      </c>
      <c r="P16" s="10">
        <f>ROUND($P$18+$P$19+$P$20+$P$22+$P$23+$P$24+$P$25+$P$27+$P$28+$P$29+$P$30+$P$31+$P$32+$P$33+$P$34+$P$35+$P$36+$P$37+$P$38+$P$39+$P$40+$P$41+$P$42+$P$44+$P$45+$P$47,2)</f>
        <v>0</v>
      </c>
      <c r="Q16" s="10">
        <f>ROUND($Q$18+$Q$19+$Q$20+$Q$22+$Q$23+$Q$24+$Q$25+$Q$27+$Q$28+$Q$29+$Q$30+$Q$31+$Q$32+$Q$33+$Q$34+$Q$35+$Q$36+$Q$37+$Q$38+$Q$39+$Q$40+$Q$41+$Q$42+$Q$44+$Q$45+$Q$47,2)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ROUND($O$18+$O$19+$O$20,2)</f>
        <v>0</v>
      </c>
      <c r="P17" s="10">
        <f>ROUND($P$18+$P$19+$P$20,2)</f>
        <v>0</v>
      </c>
      <c r="Q17" s="10">
        <f>ROUND($Q$18+$Q$19+$Q$20,2)</f>
        <v>0</v>
      </c>
      <c r="R17" s="10"/>
      <c r="S17" s="10"/>
    </row>
    <row r="18" spans="1:19" s="1" customFormat="1" ht="21.95" customHeight="1" outlineLevel="6" x14ac:dyDescent="0.2">
      <c r="A18" s="11"/>
      <c r="B18" s="12" t="s">
        <v>49</v>
      </c>
      <c r="C18" s="13" t="s">
        <v>50</v>
      </c>
      <c r="D18" s="13"/>
      <c r="E18" s="13"/>
      <c r="F18" s="13"/>
      <c r="G18" s="13"/>
      <c r="H18" s="14">
        <v>200</v>
      </c>
      <c r="I18" s="14">
        <f>$H$18</f>
        <v>200</v>
      </c>
      <c r="J18" s="16">
        <v>1</v>
      </c>
      <c r="K18" s="15">
        <f>ROUND($I$18*$J$18,3)</f>
        <v>200</v>
      </c>
      <c r="L18" s="60"/>
      <c r="M18" s="61"/>
      <c r="N18" s="32">
        <f>ROUND($M$18+$L$18,2)</f>
        <v>0</v>
      </c>
      <c r="O18" s="15">
        <f>ROUND($I$18*$L$18,2)</f>
        <v>0</v>
      </c>
      <c r="P18" s="15">
        <f>ROUND($K$18*$M$18,2)</f>
        <v>0</v>
      </c>
      <c r="Q18" s="15">
        <f>ROUND($P$18+$O$18,2)</f>
        <v>0</v>
      </c>
      <c r="R18" s="17"/>
      <c r="S18" s="71"/>
    </row>
    <row r="19" spans="1:19" s="1" customFormat="1" ht="21.95" customHeight="1" outlineLevel="6" x14ac:dyDescent="0.2">
      <c r="A19" s="11"/>
      <c r="B19" s="12" t="s">
        <v>51</v>
      </c>
      <c r="C19" s="13" t="s">
        <v>50</v>
      </c>
      <c r="D19" s="13"/>
      <c r="E19" s="13"/>
      <c r="F19" s="13"/>
      <c r="G19" s="13"/>
      <c r="H19" s="14">
        <v>200</v>
      </c>
      <c r="I19" s="14">
        <f>$H$19</f>
        <v>200</v>
      </c>
      <c r="J19" s="16">
        <v>1</v>
      </c>
      <c r="K19" s="15">
        <f>ROUND($I$19*$J$19,3)</f>
        <v>200</v>
      </c>
      <c r="L19" s="60"/>
      <c r="M19" s="61"/>
      <c r="N19" s="32">
        <f>ROUND($M$19+$L$19,2)</f>
        <v>0</v>
      </c>
      <c r="O19" s="15">
        <f>ROUND($I$19*$L$19,2)</f>
        <v>0</v>
      </c>
      <c r="P19" s="15">
        <f>ROUND($K$19*$M$19,2)</f>
        <v>0</v>
      </c>
      <c r="Q19" s="15">
        <f>ROUND($P$19+$O$19,2)</f>
        <v>0</v>
      </c>
      <c r="R19" s="17"/>
      <c r="S19" s="71"/>
    </row>
    <row r="20" spans="1:19" s="1" customFormat="1" ht="21.95" customHeight="1" outlineLevel="6" x14ac:dyDescent="0.2">
      <c r="A20" s="11"/>
      <c r="B20" s="12" t="s">
        <v>52</v>
      </c>
      <c r="C20" s="13" t="s">
        <v>50</v>
      </c>
      <c r="D20" s="13"/>
      <c r="E20" s="13"/>
      <c r="F20" s="13"/>
      <c r="G20" s="13"/>
      <c r="H20" s="14">
        <v>30</v>
      </c>
      <c r="I20" s="14">
        <f>$H$20</f>
        <v>30</v>
      </c>
      <c r="J20" s="16">
        <v>1</v>
      </c>
      <c r="K20" s="15">
        <f>ROUND($I$20*$J$20,3)</f>
        <v>30</v>
      </c>
      <c r="L20" s="60"/>
      <c r="M20" s="61"/>
      <c r="N20" s="32">
        <f>ROUND($M$20+$L$20,2)</f>
        <v>0</v>
      </c>
      <c r="O20" s="15">
        <f>ROUND($I$20*$L$20,2)</f>
        <v>0</v>
      </c>
      <c r="P20" s="15">
        <f>ROUND($K$20*$M$20,2)</f>
        <v>0</v>
      </c>
      <c r="Q20" s="15">
        <f>ROUND($P$20+$O$20,2)</f>
        <v>0</v>
      </c>
      <c r="R20" s="17"/>
      <c r="S20" s="71"/>
    </row>
    <row r="21" spans="1:19" s="1" customFormat="1" ht="12" customHeight="1" outlineLevel="5" x14ac:dyDescent="0.2">
      <c r="A21" s="7"/>
      <c r="B21" s="8" t="s">
        <v>53</v>
      </c>
      <c r="C21" s="9"/>
      <c r="D21" s="9"/>
      <c r="E21" s="9"/>
      <c r="F21" s="9"/>
      <c r="G21" s="9"/>
      <c r="H21" s="10"/>
      <c r="I21" s="10"/>
      <c r="J21" s="10"/>
      <c r="K21" s="10"/>
      <c r="L21" s="62"/>
      <c r="M21" s="62"/>
      <c r="N21" s="10"/>
      <c r="O21" s="10">
        <f>ROUND($O$22+$O$23+$O$24+$O$25,2)</f>
        <v>0</v>
      </c>
      <c r="P21" s="10">
        <f>ROUND($P$22+$P$23+$P$24+$P$25,2)</f>
        <v>0</v>
      </c>
      <c r="Q21" s="10">
        <f>ROUND($Q$22+$Q$23+$Q$24+$Q$25,2)</f>
        <v>0</v>
      </c>
      <c r="R21" s="10"/>
      <c r="S21" s="62"/>
    </row>
    <row r="22" spans="1:19" s="1" customFormat="1" ht="56.1" customHeight="1" outlineLevel="6" x14ac:dyDescent="0.2">
      <c r="A22" s="11"/>
      <c r="B22" s="12" t="s">
        <v>54</v>
      </c>
      <c r="C22" s="13" t="s">
        <v>50</v>
      </c>
      <c r="D22" s="13"/>
      <c r="E22" s="13"/>
      <c r="F22" s="13"/>
      <c r="G22" s="13"/>
      <c r="H22" s="18">
        <v>2169</v>
      </c>
      <c r="I22" s="18">
        <f>$H$22</f>
        <v>2169</v>
      </c>
      <c r="J22" s="16">
        <v>1</v>
      </c>
      <c r="K22" s="15">
        <f>ROUND($I$22*$J$22,3)</f>
        <v>2169</v>
      </c>
      <c r="L22" s="60"/>
      <c r="M22" s="61"/>
      <c r="N22" s="32">
        <f>ROUND($M$22+$L$22,2)</f>
        <v>0</v>
      </c>
      <c r="O22" s="15">
        <f>ROUND($I$22*$L$22,2)</f>
        <v>0</v>
      </c>
      <c r="P22" s="15">
        <f>ROUND($K$22*$M$22,2)</f>
        <v>0</v>
      </c>
      <c r="Q22" s="15">
        <f>ROUND($P$22+$O$22,2)</f>
        <v>0</v>
      </c>
      <c r="R22" s="17" t="s">
        <v>55</v>
      </c>
      <c r="S22" s="71"/>
    </row>
    <row r="23" spans="1:19" s="1" customFormat="1" ht="11.1" customHeight="1" outlineLevel="6" x14ac:dyDescent="0.2">
      <c r="A23" s="11"/>
      <c r="B23" s="12" t="s">
        <v>56</v>
      </c>
      <c r="C23" s="13" t="s">
        <v>50</v>
      </c>
      <c r="D23" s="13"/>
      <c r="E23" s="13"/>
      <c r="F23" s="13"/>
      <c r="G23" s="13"/>
      <c r="H23" s="14">
        <v>80</v>
      </c>
      <c r="I23" s="14">
        <f>$H$23</f>
        <v>80</v>
      </c>
      <c r="J23" s="16">
        <v>1</v>
      </c>
      <c r="K23" s="15">
        <f>ROUND($I$23*$J$23,3)</f>
        <v>80</v>
      </c>
      <c r="L23" s="60"/>
      <c r="M23" s="61"/>
      <c r="N23" s="32">
        <f>ROUND($M$23+$L$23,2)</f>
        <v>0</v>
      </c>
      <c r="O23" s="15">
        <f>ROUND($I$23*$L$23,2)</f>
        <v>0</v>
      </c>
      <c r="P23" s="15">
        <f>ROUND($K$23*$M$23,2)</f>
        <v>0</v>
      </c>
      <c r="Q23" s="15">
        <f>ROUND($P$23+$O$23,2)</f>
        <v>0</v>
      </c>
      <c r="R23" s="17"/>
      <c r="S23" s="71"/>
    </row>
    <row r="24" spans="1:19" s="1" customFormat="1" ht="56.1" customHeight="1" outlineLevel="6" x14ac:dyDescent="0.2">
      <c r="A24" s="11"/>
      <c r="B24" s="12" t="s">
        <v>57</v>
      </c>
      <c r="C24" s="13" t="s">
        <v>50</v>
      </c>
      <c r="D24" s="13"/>
      <c r="E24" s="13"/>
      <c r="F24" s="13"/>
      <c r="G24" s="13"/>
      <c r="H24" s="14">
        <v>87</v>
      </c>
      <c r="I24" s="14">
        <f>$H$24</f>
        <v>87</v>
      </c>
      <c r="J24" s="16">
        <v>1</v>
      </c>
      <c r="K24" s="15">
        <f>ROUND($I$24*$J$24,3)</f>
        <v>87</v>
      </c>
      <c r="L24" s="60"/>
      <c r="M24" s="61"/>
      <c r="N24" s="32">
        <f>ROUND($M$24+$L$24,2)</f>
        <v>0</v>
      </c>
      <c r="O24" s="15">
        <f>ROUND($I$24*$L$24,2)</f>
        <v>0</v>
      </c>
      <c r="P24" s="15">
        <f>ROUND($K$24*$M$24,2)</f>
        <v>0</v>
      </c>
      <c r="Q24" s="15">
        <f>ROUND($P$24+$O$24,2)</f>
        <v>0</v>
      </c>
      <c r="R24" s="17" t="s">
        <v>55</v>
      </c>
      <c r="S24" s="71"/>
    </row>
    <row r="25" spans="1:19" s="1" customFormat="1" ht="56.1" customHeight="1" outlineLevel="6" x14ac:dyDescent="0.2">
      <c r="A25" s="11"/>
      <c r="B25" s="12" t="s">
        <v>58</v>
      </c>
      <c r="C25" s="13" t="s">
        <v>50</v>
      </c>
      <c r="D25" s="13"/>
      <c r="E25" s="13"/>
      <c r="F25" s="13"/>
      <c r="G25" s="13"/>
      <c r="H25" s="14">
        <v>20</v>
      </c>
      <c r="I25" s="14">
        <f>$H$25</f>
        <v>20</v>
      </c>
      <c r="J25" s="16">
        <v>1</v>
      </c>
      <c r="K25" s="15">
        <f>ROUND($I$25*$J$25,3)</f>
        <v>20</v>
      </c>
      <c r="L25" s="60"/>
      <c r="M25" s="61"/>
      <c r="N25" s="32">
        <f>ROUND($M$25+$L$25,2)</f>
        <v>0</v>
      </c>
      <c r="O25" s="15">
        <f>ROUND($I$25*$L$25,2)</f>
        <v>0</v>
      </c>
      <c r="P25" s="15">
        <f>ROUND($K$25*$M$25,2)</f>
        <v>0</v>
      </c>
      <c r="Q25" s="15">
        <f>ROUND($P$25+$O$25,2)</f>
        <v>0</v>
      </c>
      <c r="R25" s="17" t="s">
        <v>55</v>
      </c>
      <c r="S25" s="71"/>
    </row>
    <row r="26" spans="1:19" s="1" customFormat="1" ht="12" customHeight="1" outlineLevel="5" x14ac:dyDescent="0.2">
      <c r="A26" s="7"/>
      <c r="B26" s="8" t="s">
        <v>59</v>
      </c>
      <c r="C26" s="9"/>
      <c r="D26" s="9"/>
      <c r="E26" s="9"/>
      <c r="F26" s="9"/>
      <c r="G26" s="9"/>
      <c r="H26" s="10"/>
      <c r="I26" s="10"/>
      <c r="J26" s="10"/>
      <c r="K26" s="10"/>
      <c r="L26" s="62"/>
      <c r="M26" s="62"/>
      <c r="N26" s="10"/>
      <c r="O26" s="10">
        <f>ROUND($O$27+$O$28+$O$29+$O$30+$O$31+$O$32+$O$33+$O$34+$O$35+$O$36+$O$37+$O$38+$O$39+$O$40+$O$41+$O$42,2)</f>
        <v>0</v>
      </c>
      <c r="P26" s="10">
        <f>ROUND($P$27+$P$28+$P$29+$P$30+$P$31+$P$32+$P$33+$P$34+$P$35+$P$36+$P$37+$P$38+$P$39+$P$40+$P$41+$P$42,2)</f>
        <v>0</v>
      </c>
      <c r="Q26" s="10">
        <f>ROUND($Q$27+$Q$28+$Q$29+$Q$30+$Q$31+$Q$32+$Q$33+$Q$34+$Q$35+$Q$36+$Q$37+$Q$38+$Q$39+$Q$40+$Q$41+$Q$42,2)</f>
        <v>0</v>
      </c>
      <c r="R26" s="10"/>
      <c r="S26" s="62"/>
    </row>
    <row r="27" spans="1:19" s="1" customFormat="1" ht="89.1" customHeight="1" outlineLevel="6" x14ac:dyDescent="0.2">
      <c r="A27" s="11"/>
      <c r="B27" s="12" t="s">
        <v>60</v>
      </c>
      <c r="C27" s="13" t="s">
        <v>61</v>
      </c>
      <c r="D27" s="13"/>
      <c r="E27" s="13"/>
      <c r="F27" s="13"/>
      <c r="G27" s="13"/>
      <c r="H27" s="14">
        <v>1</v>
      </c>
      <c r="I27" s="14">
        <f>$H$27</f>
        <v>1</v>
      </c>
      <c r="J27" s="16">
        <v>1</v>
      </c>
      <c r="K27" s="15">
        <f>ROUND($I$27*$J$27,3)</f>
        <v>1</v>
      </c>
      <c r="L27" s="63"/>
      <c r="M27" s="61"/>
      <c r="N27" s="57">
        <f>ROUND($M$27+$L$27,2)</f>
        <v>0</v>
      </c>
      <c r="O27" s="15">
        <f>ROUND($I$27*$L$27,2)</f>
        <v>0</v>
      </c>
      <c r="P27" s="15">
        <f>ROUND($K$27*$M$27,2)</f>
        <v>0</v>
      </c>
      <c r="Q27" s="15">
        <f>ROUND($P$27+$O$27,2)</f>
        <v>0</v>
      </c>
      <c r="R27" s="17" t="s">
        <v>62</v>
      </c>
      <c r="S27" s="71"/>
    </row>
    <row r="28" spans="1:19" s="1" customFormat="1" ht="78" customHeight="1" outlineLevel="6" x14ac:dyDescent="0.2">
      <c r="A28" s="11"/>
      <c r="B28" s="12" t="s">
        <v>63</v>
      </c>
      <c r="C28" s="13" t="s">
        <v>61</v>
      </c>
      <c r="D28" s="13"/>
      <c r="E28" s="13"/>
      <c r="F28" s="13"/>
      <c r="G28" s="13"/>
      <c r="H28" s="14">
        <v>1</v>
      </c>
      <c r="I28" s="14">
        <f>$H$28</f>
        <v>1</v>
      </c>
      <c r="J28" s="16">
        <v>1</v>
      </c>
      <c r="K28" s="15">
        <f>ROUND($I$28*$J$28,3)</f>
        <v>1</v>
      </c>
      <c r="L28" s="63"/>
      <c r="M28" s="61"/>
      <c r="N28" s="57">
        <f>ROUND($M$28+$L$28,2)</f>
        <v>0</v>
      </c>
      <c r="O28" s="15">
        <f>ROUND($I$28*$L$28,2)</f>
        <v>0</v>
      </c>
      <c r="P28" s="15">
        <f>ROUND($K$28*$M$28,2)</f>
        <v>0</v>
      </c>
      <c r="Q28" s="15">
        <f>ROUND($P$28+$O$28,2)</f>
        <v>0</v>
      </c>
      <c r="R28" s="17" t="s">
        <v>64</v>
      </c>
      <c r="S28" s="71"/>
    </row>
    <row r="29" spans="1:19" s="1" customFormat="1" ht="21.95" customHeight="1" outlineLevel="6" x14ac:dyDescent="0.2">
      <c r="A29" s="11"/>
      <c r="B29" s="12" t="s">
        <v>65</v>
      </c>
      <c r="C29" s="13" t="s">
        <v>61</v>
      </c>
      <c r="D29" s="13"/>
      <c r="E29" s="13"/>
      <c r="F29" s="13"/>
      <c r="G29" s="13"/>
      <c r="H29" s="14">
        <v>1</v>
      </c>
      <c r="I29" s="14">
        <f>$H$29</f>
        <v>1</v>
      </c>
      <c r="J29" s="16">
        <v>1</v>
      </c>
      <c r="K29" s="15">
        <f>ROUND($I$29*$J$29,3)</f>
        <v>1</v>
      </c>
      <c r="L29" s="60"/>
      <c r="M29" s="61"/>
      <c r="N29" s="32">
        <f>ROUND($M$29+$L$29,2)</f>
        <v>0</v>
      </c>
      <c r="O29" s="15">
        <f>ROUND($I$29*$L$29,2)</f>
        <v>0</v>
      </c>
      <c r="P29" s="15">
        <f>ROUND($K$29*$M$29,2)</f>
        <v>0</v>
      </c>
      <c r="Q29" s="15">
        <f>ROUND($P$29+$O$29,2)</f>
        <v>0</v>
      </c>
      <c r="R29" s="17"/>
      <c r="S29" s="71"/>
    </row>
    <row r="30" spans="1:19" s="1" customFormat="1" ht="21.95" customHeight="1" outlineLevel="6" x14ac:dyDescent="0.2">
      <c r="A30" s="11"/>
      <c r="B30" s="12" t="s">
        <v>66</v>
      </c>
      <c r="C30" s="13" t="s">
        <v>61</v>
      </c>
      <c r="D30" s="13"/>
      <c r="E30" s="13"/>
      <c r="F30" s="13"/>
      <c r="G30" s="13"/>
      <c r="H30" s="14">
        <v>1</v>
      </c>
      <c r="I30" s="14">
        <f>$H$30</f>
        <v>1</v>
      </c>
      <c r="J30" s="16">
        <v>1</v>
      </c>
      <c r="K30" s="15">
        <f>ROUND($I$30*$J$30,3)</f>
        <v>1</v>
      </c>
      <c r="L30" s="60"/>
      <c r="M30" s="61"/>
      <c r="N30" s="32">
        <f>ROUND($M$30+$L$30,2)</f>
        <v>0</v>
      </c>
      <c r="O30" s="15">
        <f>ROUND($I$30*$L$30,2)</f>
        <v>0</v>
      </c>
      <c r="P30" s="15">
        <f>ROUND($K$30*$M$30,2)</f>
        <v>0</v>
      </c>
      <c r="Q30" s="15">
        <f>ROUND($P$30+$O$30,2)</f>
        <v>0</v>
      </c>
      <c r="R30" s="17"/>
      <c r="S30" s="71"/>
    </row>
    <row r="31" spans="1:19" s="1" customFormat="1" ht="11.1" customHeight="1" outlineLevel="6" x14ac:dyDescent="0.2">
      <c r="A31" s="11"/>
      <c r="B31" s="12" t="s">
        <v>67</v>
      </c>
      <c r="C31" s="13" t="s">
        <v>61</v>
      </c>
      <c r="D31" s="13"/>
      <c r="E31" s="13"/>
      <c r="F31" s="13"/>
      <c r="G31" s="13"/>
      <c r="H31" s="14">
        <v>3</v>
      </c>
      <c r="I31" s="14">
        <f>$H$31</f>
        <v>3</v>
      </c>
      <c r="J31" s="16">
        <v>1</v>
      </c>
      <c r="K31" s="15">
        <f>ROUND($I$31*$J$31,3)</f>
        <v>3</v>
      </c>
      <c r="L31" s="63"/>
      <c r="M31" s="61"/>
      <c r="N31" s="57">
        <f>ROUND($M$31+$L$31,2)</f>
        <v>0</v>
      </c>
      <c r="O31" s="15">
        <f>ROUND($I$31*$L$31,2)</f>
        <v>0</v>
      </c>
      <c r="P31" s="15">
        <f>ROUND($K$31*$M$31,2)</f>
        <v>0</v>
      </c>
      <c r="Q31" s="15">
        <f>ROUND($P$31+$O$31,2)</f>
        <v>0</v>
      </c>
      <c r="R31" s="17"/>
      <c r="S31" s="71"/>
    </row>
    <row r="32" spans="1:19" s="1" customFormat="1" ht="21.95" customHeight="1" outlineLevel="6" x14ac:dyDescent="0.2">
      <c r="A32" s="11"/>
      <c r="B32" s="12" t="s">
        <v>68</v>
      </c>
      <c r="C32" s="13" t="s">
        <v>61</v>
      </c>
      <c r="D32" s="13"/>
      <c r="E32" s="13"/>
      <c r="F32" s="13"/>
      <c r="G32" s="13"/>
      <c r="H32" s="14">
        <v>6</v>
      </c>
      <c r="I32" s="14">
        <f>$H$32</f>
        <v>6</v>
      </c>
      <c r="J32" s="16">
        <v>1</v>
      </c>
      <c r="K32" s="15">
        <f>ROUND($I$32*$J$32,3)</f>
        <v>6</v>
      </c>
      <c r="L32" s="60"/>
      <c r="M32" s="61"/>
      <c r="N32" s="32">
        <f>ROUND($M$32+$L$32,2)</f>
        <v>0</v>
      </c>
      <c r="O32" s="15">
        <f>ROUND($I$32*$L$32,2)</f>
        <v>0</v>
      </c>
      <c r="P32" s="15">
        <f>ROUND($K$32*$M$32,2)</f>
        <v>0</v>
      </c>
      <c r="Q32" s="15">
        <f>ROUND($P$32+$O$32,2)</f>
        <v>0</v>
      </c>
      <c r="R32" s="17"/>
      <c r="S32" s="71"/>
    </row>
    <row r="33" spans="1:19" s="1" customFormat="1" ht="21.95" customHeight="1" outlineLevel="6" x14ac:dyDescent="0.2">
      <c r="A33" s="11"/>
      <c r="B33" s="12" t="s">
        <v>69</v>
      </c>
      <c r="C33" s="13" t="s">
        <v>61</v>
      </c>
      <c r="D33" s="13"/>
      <c r="E33" s="13"/>
      <c r="F33" s="13"/>
      <c r="G33" s="13"/>
      <c r="H33" s="14">
        <v>1</v>
      </c>
      <c r="I33" s="14">
        <f>$H$33</f>
        <v>1</v>
      </c>
      <c r="J33" s="16">
        <v>1</v>
      </c>
      <c r="K33" s="15">
        <f>ROUND($I$33*$J$33,3)</f>
        <v>1</v>
      </c>
      <c r="L33" s="63"/>
      <c r="M33" s="61"/>
      <c r="N33" s="57">
        <f>ROUND($M$33+$L$33,2)</f>
        <v>0</v>
      </c>
      <c r="O33" s="15">
        <f>ROUND($I$33*$L$33,2)</f>
        <v>0</v>
      </c>
      <c r="P33" s="15">
        <f>ROUND($K$33*$M$33,2)</f>
        <v>0</v>
      </c>
      <c r="Q33" s="15">
        <f>ROUND($P$33+$O$33,2)</f>
        <v>0</v>
      </c>
      <c r="R33" s="17"/>
      <c r="S33" s="71"/>
    </row>
    <row r="34" spans="1:19" s="1" customFormat="1" ht="33" customHeight="1" outlineLevel="6" x14ac:dyDescent="0.2">
      <c r="A34" s="11"/>
      <c r="B34" s="12" t="s">
        <v>70</v>
      </c>
      <c r="C34" s="13" t="s">
        <v>61</v>
      </c>
      <c r="D34" s="13"/>
      <c r="E34" s="13"/>
      <c r="F34" s="13"/>
      <c r="G34" s="13"/>
      <c r="H34" s="14">
        <v>1</v>
      </c>
      <c r="I34" s="14">
        <f>$H$34</f>
        <v>1</v>
      </c>
      <c r="J34" s="16">
        <v>1</v>
      </c>
      <c r="K34" s="15">
        <f>ROUND($I$34*$J$34,3)</f>
        <v>1</v>
      </c>
      <c r="L34" s="60"/>
      <c r="M34" s="61"/>
      <c r="N34" s="32">
        <f>ROUND($M$34+$L$34,2)</f>
        <v>0</v>
      </c>
      <c r="O34" s="15">
        <f>ROUND($I$34*$L$34,2)</f>
        <v>0</v>
      </c>
      <c r="P34" s="15">
        <f>ROUND($K$34*$M$34,2)</f>
        <v>0</v>
      </c>
      <c r="Q34" s="15">
        <f>ROUND($P$34+$O$34,2)</f>
        <v>0</v>
      </c>
      <c r="R34" s="17" t="s">
        <v>71</v>
      </c>
      <c r="S34" s="71"/>
    </row>
    <row r="35" spans="1:19" s="1" customFormat="1" ht="11.1" customHeight="1" outlineLevel="6" x14ac:dyDescent="0.2">
      <c r="A35" s="11"/>
      <c r="B35" s="12" t="s">
        <v>72</v>
      </c>
      <c r="C35" s="13" t="s">
        <v>61</v>
      </c>
      <c r="D35" s="13"/>
      <c r="E35" s="13"/>
      <c r="F35" s="13"/>
      <c r="G35" s="13"/>
      <c r="H35" s="14">
        <v>2</v>
      </c>
      <c r="I35" s="14">
        <f>$H$35</f>
        <v>2</v>
      </c>
      <c r="J35" s="16">
        <v>1</v>
      </c>
      <c r="K35" s="15">
        <f>ROUND($I$35*$J$35,3)</f>
        <v>2</v>
      </c>
      <c r="L35" s="60"/>
      <c r="M35" s="61"/>
      <c r="N35" s="32">
        <f>ROUND($M$35+$L$35,2)</f>
        <v>0</v>
      </c>
      <c r="O35" s="15">
        <f>ROUND($I$35*$L$35,2)</f>
        <v>0</v>
      </c>
      <c r="P35" s="15">
        <f>ROUND($K$35*$M$35,2)</f>
        <v>0</v>
      </c>
      <c r="Q35" s="15">
        <f>ROUND($P$35+$O$35,2)</f>
        <v>0</v>
      </c>
      <c r="R35" s="17"/>
      <c r="S35" s="71"/>
    </row>
    <row r="36" spans="1:19" s="1" customFormat="1" ht="21.95" customHeight="1" outlineLevel="6" x14ac:dyDescent="0.2">
      <c r="A36" s="11"/>
      <c r="B36" s="12" t="s">
        <v>73</v>
      </c>
      <c r="C36" s="13" t="s">
        <v>61</v>
      </c>
      <c r="D36" s="13"/>
      <c r="E36" s="13"/>
      <c r="F36" s="13"/>
      <c r="G36" s="13"/>
      <c r="H36" s="14">
        <v>1</v>
      </c>
      <c r="I36" s="14">
        <f>$H$36</f>
        <v>1</v>
      </c>
      <c r="J36" s="16">
        <v>1</v>
      </c>
      <c r="K36" s="15">
        <f>ROUND($I$36*$J$36,3)</f>
        <v>1</v>
      </c>
      <c r="L36" s="60"/>
      <c r="M36" s="61"/>
      <c r="N36" s="32">
        <f>ROUND($M$36+$L$36,2)</f>
        <v>0</v>
      </c>
      <c r="O36" s="15">
        <f>ROUND($I$36*$L$36,2)</f>
        <v>0</v>
      </c>
      <c r="P36" s="15">
        <f>ROUND($K$36*$M$36,2)</f>
        <v>0</v>
      </c>
      <c r="Q36" s="15">
        <f>ROUND($P$36+$O$36,2)</f>
        <v>0</v>
      </c>
      <c r="R36" s="17"/>
      <c r="S36" s="71"/>
    </row>
    <row r="37" spans="1:19" s="1" customFormat="1" ht="21.95" customHeight="1" outlineLevel="6" x14ac:dyDescent="0.2">
      <c r="A37" s="11"/>
      <c r="B37" s="12" t="s">
        <v>74</v>
      </c>
      <c r="C37" s="13" t="s">
        <v>61</v>
      </c>
      <c r="D37" s="13"/>
      <c r="E37" s="13"/>
      <c r="F37" s="13"/>
      <c r="G37" s="13"/>
      <c r="H37" s="14">
        <v>1</v>
      </c>
      <c r="I37" s="14">
        <f>$H$37</f>
        <v>1</v>
      </c>
      <c r="J37" s="16">
        <v>1</v>
      </c>
      <c r="K37" s="15">
        <f>ROUND($I$37*$J$37,3)</f>
        <v>1</v>
      </c>
      <c r="L37" s="60"/>
      <c r="M37" s="61"/>
      <c r="N37" s="32">
        <f>ROUND($M$37+$L$37,2)</f>
        <v>0</v>
      </c>
      <c r="O37" s="15">
        <f>ROUND($I$37*$L$37,2)</f>
        <v>0</v>
      </c>
      <c r="P37" s="15">
        <f>ROUND($K$37*$M$37,2)</f>
        <v>0</v>
      </c>
      <c r="Q37" s="15">
        <f>ROUND($P$37+$O$37,2)</f>
        <v>0</v>
      </c>
      <c r="R37" s="17"/>
      <c r="S37" s="71"/>
    </row>
    <row r="38" spans="1:19" s="1" customFormat="1" ht="21.95" customHeight="1" outlineLevel="6" x14ac:dyDescent="0.2">
      <c r="A38" s="11"/>
      <c r="B38" s="12" t="s">
        <v>75</v>
      </c>
      <c r="C38" s="13" t="s">
        <v>61</v>
      </c>
      <c r="D38" s="13"/>
      <c r="E38" s="13"/>
      <c r="F38" s="13"/>
      <c r="G38" s="13"/>
      <c r="H38" s="14">
        <v>10</v>
      </c>
      <c r="I38" s="14">
        <f>$H$38</f>
        <v>10</v>
      </c>
      <c r="J38" s="16">
        <v>1</v>
      </c>
      <c r="K38" s="15">
        <f>ROUND($I$38*$J$38,3)</f>
        <v>10</v>
      </c>
      <c r="L38" s="63"/>
      <c r="M38" s="61"/>
      <c r="N38" s="57">
        <f>ROUND($M$38+$L$38,2)</f>
        <v>0</v>
      </c>
      <c r="O38" s="15">
        <f>ROUND($I$38*$L$38,2)</f>
        <v>0</v>
      </c>
      <c r="P38" s="15">
        <f>ROUND($K$38*$M$38,2)</f>
        <v>0</v>
      </c>
      <c r="Q38" s="15">
        <f>ROUND($P$38+$O$38,2)</f>
        <v>0</v>
      </c>
      <c r="R38" s="17"/>
      <c r="S38" s="71"/>
    </row>
    <row r="39" spans="1:19" s="1" customFormat="1" ht="21.95" customHeight="1" outlineLevel="6" x14ac:dyDescent="0.2">
      <c r="A39" s="11"/>
      <c r="B39" s="12" t="s">
        <v>76</v>
      </c>
      <c r="C39" s="13" t="s">
        <v>61</v>
      </c>
      <c r="D39" s="13"/>
      <c r="E39" s="13"/>
      <c r="F39" s="13"/>
      <c r="G39" s="13"/>
      <c r="H39" s="14">
        <v>4</v>
      </c>
      <c r="I39" s="14">
        <f>$H$39</f>
        <v>4</v>
      </c>
      <c r="J39" s="16">
        <v>1</v>
      </c>
      <c r="K39" s="15">
        <f>ROUND($I$39*$J$39,3)</f>
        <v>4</v>
      </c>
      <c r="L39" s="60"/>
      <c r="M39" s="61"/>
      <c r="N39" s="32">
        <f>ROUND($M$39+$L$39,2)</f>
        <v>0</v>
      </c>
      <c r="O39" s="15">
        <f>ROUND($I$39*$L$39,2)</f>
        <v>0</v>
      </c>
      <c r="P39" s="15">
        <f>ROUND($K$39*$M$39,2)</f>
        <v>0</v>
      </c>
      <c r="Q39" s="15">
        <f>ROUND($P$39+$O$39,2)</f>
        <v>0</v>
      </c>
      <c r="R39" s="17"/>
      <c r="S39" s="71"/>
    </row>
    <row r="40" spans="1:19" s="1" customFormat="1" ht="21.95" customHeight="1" outlineLevel="6" x14ac:dyDescent="0.2">
      <c r="A40" s="11"/>
      <c r="B40" s="12" t="s">
        <v>77</v>
      </c>
      <c r="C40" s="13" t="s">
        <v>61</v>
      </c>
      <c r="D40" s="13"/>
      <c r="E40" s="13"/>
      <c r="F40" s="13"/>
      <c r="G40" s="13"/>
      <c r="H40" s="14">
        <v>56</v>
      </c>
      <c r="I40" s="14">
        <f>$H$40</f>
        <v>56</v>
      </c>
      <c r="J40" s="16">
        <v>1</v>
      </c>
      <c r="K40" s="15">
        <f>ROUND($I$40*$J$40,3)</f>
        <v>56</v>
      </c>
      <c r="L40" s="60"/>
      <c r="M40" s="61"/>
      <c r="N40" s="32">
        <f>ROUND($M$40+$L$40,2)</f>
        <v>0</v>
      </c>
      <c r="O40" s="15">
        <f>ROUND($I$40*$L$40,2)</f>
        <v>0</v>
      </c>
      <c r="P40" s="15">
        <f>ROUND($K$40*$M$40,2)</f>
        <v>0</v>
      </c>
      <c r="Q40" s="15">
        <f>ROUND($P$40+$O$40,2)</f>
        <v>0</v>
      </c>
      <c r="R40" s="17"/>
      <c r="S40" s="71"/>
    </row>
    <row r="41" spans="1:19" s="1" customFormat="1" ht="21.95" customHeight="1" outlineLevel="6" x14ac:dyDescent="0.2">
      <c r="A41" s="11"/>
      <c r="B41" s="12" t="s">
        <v>78</v>
      </c>
      <c r="C41" s="13" t="s">
        <v>61</v>
      </c>
      <c r="D41" s="13"/>
      <c r="E41" s="13"/>
      <c r="F41" s="13"/>
      <c r="G41" s="13"/>
      <c r="H41" s="14">
        <v>4</v>
      </c>
      <c r="I41" s="14">
        <f>$H$41</f>
        <v>4</v>
      </c>
      <c r="J41" s="16">
        <v>1</v>
      </c>
      <c r="K41" s="15">
        <f>ROUND($I$41*$J$41,3)</f>
        <v>4</v>
      </c>
      <c r="L41" s="60"/>
      <c r="M41" s="61"/>
      <c r="N41" s="32">
        <f>ROUND($M$41+$L$41,2)</f>
        <v>0</v>
      </c>
      <c r="O41" s="15">
        <f>ROUND($I$41*$L$41,2)</f>
        <v>0</v>
      </c>
      <c r="P41" s="15">
        <f>ROUND($K$41*$M$41,2)</f>
        <v>0</v>
      </c>
      <c r="Q41" s="15">
        <f>ROUND($P$41+$O$41,2)</f>
        <v>0</v>
      </c>
      <c r="R41" s="17"/>
      <c r="S41" s="71"/>
    </row>
    <row r="42" spans="1:19" s="1" customFormat="1" ht="44.1" customHeight="1" outlineLevel="6" x14ac:dyDescent="0.2">
      <c r="A42" s="11"/>
      <c r="B42" s="12" t="s">
        <v>79</v>
      </c>
      <c r="C42" s="13" t="s">
        <v>61</v>
      </c>
      <c r="D42" s="13"/>
      <c r="E42" s="13"/>
      <c r="F42" s="13"/>
      <c r="G42" s="13"/>
      <c r="H42" s="14">
        <v>14</v>
      </c>
      <c r="I42" s="14">
        <f>$H$42</f>
        <v>14</v>
      </c>
      <c r="J42" s="16">
        <v>1</v>
      </c>
      <c r="K42" s="15">
        <f>ROUND($I$42*$J$42,3)</f>
        <v>14</v>
      </c>
      <c r="L42" s="60"/>
      <c r="M42" s="61"/>
      <c r="N42" s="32">
        <f>ROUND($M$42+$L$42,2)</f>
        <v>0</v>
      </c>
      <c r="O42" s="15">
        <f>ROUND($I$42*$L$42,2)</f>
        <v>0</v>
      </c>
      <c r="P42" s="15">
        <f>ROUND($K$42*$M$42,2)</f>
        <v>0</v>
      </c>
      <c r="Q42" s="15">
        <f>ROUND($P$42+$O$42,2)</f>
        <v>0</v>
      </c>
      <c r="R42" s="17" t="s">
        <v>80</v>
      </c>
      <c r="S42" s="71"/>
    </row>
    <row r="43" spans="1:19" s="1" customFormat="1" ht="12" customHeight="1" outlineLevel="5" x14ac:dyDescent="0.2">
      <c r="A43" s="7"/>
      <c r="B43" s="8" t="s">
        <v>81</v>
      </c>
      <c r="C43" s="9"/>
      <c r="D43" s="9"/>
      <c r="E43" s="9"/>
      <c r="F43" s="9"/>
      <c r="G43" s="9"/>
      <c r="H43" s="10"/>
      <c r="I43" s="10"/>
      <c r="J43" s="10"/>
      <c r="K43" s="10"/>
      <c r="L43" s="62"/>
      <c r="M43" s="62"/>
      <c r="N43" s="10"/>
      <c r="O43" s="10">
        <f>ROUND($O$44+$O$45+$O$47,2)</f>
        <v>0</v>
      </c>
      <c r="P43" s="10">
        <f>ROUND($P$44+$P$45+$P$47,2)</f>
        <v>0</v>
      </c>
      <c r="Q43" s="10">
        <f>ROUND($Q$44+$Q$45+$Q$47,2)</f>
        <v>0</v>
      </c>
      <c r="R43" s="10"/>
      <c r="S43" s="62"/>
    </row>
    <row r="44" spans="1:19" s="1" customFormat="1" ht="21.95" customHeight="1" outlineLevel="6" x14ac:dyDescent="0.2">
      <c r="A44" s="11"/>
      <c r="B44" s="12" t="s">
        <v>82</v>
      </c>
      <c r="C44" s="13" t="s">
        <v>61</v>
      </c>
      <c r="D44" s="13"/>
      <c r="E44" s="13"/>
      <c r="F44" s="13"/>
      <c r="G44" s="13"/>
      <c r="H44" s="14">
        <v>44</v>
      </c>
      <c r="I44" s="14">
        <f>$H$44</f>
        <v>44</v>
      </c>
      <c r="J44" s="16">
        <v>1</v>
      </c>
      <c r="K44" s="15">
        <f>ROUND($I$44*$J$44,3)</f>
        <v>44</v>
      </c>
      <c r="L44" s="63"/>
      <c r="M44" s="61"/>
      <c r="N44" s="57">
        <f>ROUND($M$44+$L$44,2)</f>
        <v>0</v>
      </c>
      <c r="O44" s="15">
        <f>ROUND($I$44*$L$44,2)</f>
        <v>0</v>
      </c>
      <c r="P44" s="15">
        <f>ROUND($K$44*$M$44,2)</f>
        <v>0</v>
      </c>
      <c r="Q44" s="15">
        <f>ROUND($P$44+$O$44,2)</f>
        <v>0</v>
      </c>
      <c r="R44" s="17"/>
      <c r="S44" s="71"/>
    </row>
    <row r="45" spans="1:19" s="1" customFormat="1" ht="21.95" customHeight="1" outlineLevel="6" x14ac:dyDescent="0.2">
      <c r="A45" s="11"/>
      <c r="B45" s="12" t="s">
        <v>83</v>
      </c>
      <c r="C45" s="13" t="s">
        <v>61</v>
      </c>
      <c r="D45" s="13"/>
      <c r="E45" s="13"/>
      <c r="F45" s="13"/>
      <c r="G45" s="13"/>
      <c r="H45" s="14">
        <v>51</v>
      </c>
      <c r="I45" s="14">
        <f>$H$45</f>
        <v>51</v>
      </c>
      <c r="J45" s="16">
        <v>1</v>
      </c>
      <c r="K45" s="15">
        <f>ROUND($I$45*$J$45,3)</f>
        <v>51</v>
      </c>
      <c r="L45" s="63"/>
      <c r="M45" s="61"/>
      <c r="N45" s="57">
        <f>ROUND($M$45+$L$45,2)</f>
        <v>0</v>
      </c>
      <c r="O45" s="15">
        <f>ROUND($I$45*$L$45,2)</f>
        <v>0</v>
      </c>
      <c r="P45" s="15">
        <f>ROUND($K$45*$M$45,2)</f>
        <v>0</v>
      </c>
      <c r="Q45" s="15">
        <f>ROUND($P$45+$O$45,2)</f>
        <v>0</v>
      </c>
      <c r="R45" s="17"/>
      <c r="S45" s="71"/>
    </row>
    <row r="46" spans="1:19" s="19" customFormat="1" ht="11.1" customHeight="1" outlineLevel="6" x14ac:dyDescent="0.15">
      <c r="A46" s="20">
        <v>26</v>
      </c>
      <c r="B46" s="21" t="s">
        <v>84</v>
      </c>
      <c r="C46" s="22" t="s">
        <v>85</v>
      </c>
      <c r="D46" s="22"/>
      <c r="E46" s="22"/>
      <c r="F46" s="22"/>
      <c r="G46" s="22"/>
      <c r="H46" s="23">
        <v>1</v>
      </c>
      <c r="I46" s="23">
        <v>1</v>
      </c>
      <c r="J46" s="24"/>
      <c r="K46" s="24">
        <f>$K$47</f>
        <v>1</v>
      </c>
      <c r="L46" s="64"/>
      <c r="M46" s="64"/>
      <c r="N46" s="24">
        <f>ROUND($Q$46/$K$46,2)</f>
        <v>0</v>
      </c>
      <c r="O46" s="24">
        <f>ROUND($O$47,2)</f>
        <v>0</v>
      </c>
      <c r="P46" s="24">
        <f>ROUND($P$47,2)</f>
        <v>0</v>
      </c>
      <c r="Q46" s="24">
        <f>ROUND($Q$47,2)</f>
        <v>0</v>
      </c>
      <c r="R46" s="25"/>
      <c r="S46" s="72"/>
    </row>
    <row r="47" spans="1:19" s="26" customFormat="1" ht="11.1" customHeight="1" outlineLevel="7" x14ac:dyDescent="0.2">
      <c r="A47" s="27"/>
      <c r="B47" s="28" t="s">
        <v>22</v>
      </c>
      <c r="C47" s="29" t="s">
        <v>85</v>
      </c>
      <c r="D47" s="29"/>
      <c r="E47" s="29"/>
      <c r="F47" s="29"/>
      <c r="G47" s="29"/>
      <c r="H47" s="30">
        <v>1</v>
      </c>
      <c r="I47" s="30">
        <f>$H$47</f>
        <v>1</v>
      </c>
      <c r="J47" s="30">
        <v>1</v>
      </c>
      <c r="K47" s="31">
        <f>ROUND($I$47*$J$47,3)</f>
        <v>1</v>
      </c>
      <c r="L47" s="65"/>
      <c r="M47" s="66"/>
      <c r="N47" s="58">
        <f>ROUND($M$47+$L$47,2)</f>
        <v>0</v>
      </c>
      <c r="O47" s="31">
        <f>ROUND($I$47*$L$47,2)</f>
        <v>0</v>
      </c>
      <c r="P47" s="31">
        <f>ROUND($K$47*$M$47,2)</f>
        <v>0</v>
      </c>
      <c r="Q47" s="31">
        <f>ROUND($P$47+$O$47,2)</f>
        <v>0</v>
      </c>
      <c r="R47" s="31"/>
      <c r="S47" s="73"/>
    </row>
    <row r="48" spans="1:19" s="1" customFormat="1" ht="12" customHeight="1" outlineLevel="4" x14ac:dyDescent="0.2">
      <c r="A48" s="7"/>
      <c r="B48" s="8" t="s">
        <v>86</v>
      </c>
      <c r="C48" s="9"/>
      <c r="D48" s="9"/>
      <c r="E48" s="9"/>
      <c r="F48" s="9"/>
      <c r="G48" s="9"/>
      <c r="H48" s="10"/>
      <c r="I48" s="10"/>
      <c r="J48" s="10"/>
      <c r="K48" s="10"/>
      <c r="L48" s="62"/>
      <c r="M48" s="62"/>
      <c r="N48" s="10"/>
      <c r="O48" s="10">
        <f>ROUND($O$50+$O$51+$O$52+$O$54+$O$55+$O$56+$O$57+$O$58+$O$59+$O$61+$O$62+$O$63+$O$64+$O$65+$O$66+$O$67+$O$68+$O$69+$O$70+$O$71+$O$72+$O$73+$O$74+$O$75+$O$78+$O$80+$O$81+$O$82+$O$83+$O$84,2)</f>
        <v>0</v>
      </c>
      <c r="P48" s="10">
        <f>ROUND($P$50+$P$51+$P$52+$P$54+$P$55+$P$56+$P$57+$P$58+$P$59+$P$61+$P$62+$P$63+$P$64+$P$65+$P$66+$P$67+$P$68+$P$69+$P$70+$P$71+$P$72+$P$73+$P$74+$P$75+$P$78+$P$80+$P$81+$P$82+$P$83+$P$84,2)</f>
        <v>0</v>
      </c>
      <c r="Q48" s="10">
        <f>ROUND($Q$50+$Q$51+$Q$52+$Q$54+$Q$55+$Q$56+$Q$57+$Q$58+$Q$59+$Q$61+$Q$62+$Q$63+$Q$64+$Q$65+$Q$66+$Q$67+$Q$68+$Q$69+$Q$70+$Q$71+$Q$72+$Q$73+$Q$74+$Q$75+$Q$78+$Q$80+$Q$81+$Q$82+$Q$83+$Q$84,2)</f>
        <v>0</v>
      </c>
      <c r="R48" s="10"/>
      <c r="S48" s="62"/>
    </row>
    <row r="49" spans="1:19" s="1" customFormat="1" ht="12" customHeight="1" outlineLevel="5" x14ac:dyDescent="0.2">
      <c r="A49" s="7"/>
      <c r="B49" s="8" t="s">
        <v>87</v>
      </c>
      <c r="C49" s="9"/>
      <c r="D49" s="9"/>
      <c r="E49" s="9"/>
      <c r="F49" s="9"/>
      <c r="G49" s="9"/>
      <c r="H49" s="10"/>
      <c r="I49" s="10"/>
      <c r="J49" s="10"/>
      <c r="K49" s="10"/>
      <c r="L49" s="62"/>
      <c r="M49" s="62"/>
      <c r="N49" s="10"/>
      <c r="O49" s="10">
        <f>ROUND($O$50+$O$51+$O$52,2)</f>
        <v>0</v>
      </c>
      <c r="P49" s="10">
        <f>ROUND($P$50+$P$51+$P$52,2)</f>
        <v>0</v>
      </c>
      <c r="Q49" s="10">
        <f>ROUND($Q$50+$Q$51+$Q$52,2)</f>
        <v>0</v>
      </c>
      <c r="R49" s="10"/>
      <c r="S49" s="62"/>
    </row>
    <row r="50" spans="1:19" s="1" customFormat="1" ht="21.95" customHeight="1" outlineLevel="6" x14ac:dyDescent="0.2">
      <c r="A50" s="11"/>
      <c r="B50" s="12" t="s">
        <v>49</v>
      </c>
      <c r="C50" s="13" t="s">
        <v>50</v>
      </c>
      <c r="D50" s="13" t="s">
        <v>88</v>
      </c>
      <c r="E50" s="13"/>
      <c r="F50" s="13"/>
      <c r="G50" s="13"/>
      <c r="H50" s="14">
        <v>450</v>
      </c>
      <c r="I50" s="14">
        <f>$H$50</f>
        <v>450</v>
      </c>
      <c r="J50" s="16">
        <v>1</v>
      </c>
      <c r="K50" s="15">
        <f>ROUND($I$50*$J$50,3)</f>
        <v>450</v>
      </c>
      <c r="L50" s="60"/>
      <c r="M50" s="61"/>
      <c r="N50" s="32">
        <f>ROUND($M$50+$L$50,2)</f>
        <v>0</v>
      </c>
      <c r="O50" s="15">
        <f>ROUND($I$50*$L$50,2)</f>
        <v>0</v>
      </c>
      <c r="P50" s="15">
        <f>ROUND($K$50*$M$50,2)</f>
        <v>0</v>
      </c>
      <c r="Q50" s="15">
        <f>ROUND($P$50+$O$50,2)</f>
        <v>0</v>
      </c>
      <c r="R50" s="17"/>
      <c r="S50" s="71"/>
    </row>
    <row r="51" spans="1:19" s="1" customFormat="1" ht="11.1" customHeight="1" outlineLevel="6" x14ac:dyDescent="0.2">
      <c r="A51" s="11"/>
      <c r="B51" s="12" t="s">
        <v>89</v>
      </c>
      <c r="C51" s="13" t="s">
        <v>50</v>
      </c>
      <c r="D51" s="13"/>
      <c r="E51" s="13"/>
      <c r="F51" s="13"/>
      <c r="G51" s="13"/>
      <c r="H51" s="14">
        <v>12</v>
      </c>
      <c r="I51" s="14">
        <f>$H$51</f>
        <v>12</v>
      </c>
      <c r="J51" s="16">
        <v>1</v>
      </c>
      <c r="K51" s="15">
        <f>ROUND($I$51*$J$51,3)</f>
        <v>12</v>
      </c>
      <c r="L51" s="60"/>
      <c r="M51" s="61"/>
      <c r="N51" s="32">
        <f>ROUND($M$51+$L$51,2)</f>
        <v>0</v>
      </c>
      <c r="O51" s="15">
        <f>ROUND($I$51*$L$51,2)</f>
        <v>0</v>
      </c>
      <c r="P51" s="15">
        <f>ROUND($K$51*$M$51,2)</f>
        <v>0</v>
      </c>
      <c r="Q51" s="15">
        <f>ROUND($P$51+$O$51,2)</f>
        <v>0</v>
      </c>
      <c r="R51" s="17"/>
      <c r="S51" s="71"/>
    </row>
    <row r="52" spans="1:19" s="1" customFormat="1" ht="21.95" customHeight="1" outlineLevel="6" x14ac:dyDescent="0.2">
      <c r="A52" s="11"/>
      <c r="B52" s="12" t="s">
        <v>51</v>
      </c>
      <c r="C52" s="13" t="s">
        <v>50</v>
      </c>
      <c r="D52" s="13" t="s">
        <v>88</v>
      </c>
      <c r="E52" s="13"/>
      <c r="F52" s="13"/>
      <c r="G52" s="13"/>
      <c r="H52" s="14">
        <v>320</v>
      </c>
      <c r="I52" s="14">
        <f>$H$52</f>
        <v>320</v>
      </c>
      <c r="J52" s="16">
        <v>1</v>
      </c>
      <c r="K52" s="15">
        <f>ROUND($I$52*$J$52,3)</f>
        <v>320</v>
      </c>
      <c r="L52" s="60"/>
      <c r="M52" s="61"/>
      <c r="N52" s="32">
        <f>ROUND($M$52+$L$52,2)</f>
        <v>0</v>
      </c>
      <c r="O52" s="15">
        <f>ROUND($I$52*$L$52,2)</f>
        <v>0</v>
      </c>
      <c r="P52" s="15">
        <f>ROUND($K$52*$M$52,2)</f>
        <v>0</v>
      </c>
      <c r="Q52" s="15">
        <f>ROUND($P$52+$O$52,2)</f>
        <v>0</v>
      </c>
      <c r="R52" s="17"/>
      <c r="S52" s="71"/>
    </row>
    <row r="53" spans="1:19" s="1" customFormat="1" ht="12" customHeight="1" outlineLevel="5" x14ac:dyDescent="0.2">
      <c r="A53" s="7"/>
      <c r="B53" s="8" t="s">
        <v>90</v>
      </c>
      <c r="C53" s="9"/>
      <c r="D53" s="9"/>
      <c r="E53" s="9"/>
      <c r="F53" s="9"/>
      <c r="G53" s="9"/>
      <c r="H53" s="10"/>
      <c r="I53" s="10"/>
      <c r="J53" s="10"/>
      <c r="K53" s="10"/>
      <c r="L53" s="62"/>
      <c r="M53" s="62"/>
      <c r="N53" s="10"/>
      <c r="O53" s="10">
        <f>ROUND($O$54+$O$55+$O$56+$O$57+$O$58+$O$59,2)</f>
        <v>0</v>
      </c>
      <c r="P53" s="10">
        <f>ROUND($P$54+$P$55+$P$56+$P$57+$P$58+$P$59,2)</f>
        <v>0</v>
      </c>
      <c r="Q53" s="10">
        <f>ROUND($Q$54+$Q$55+$Q$56+$Q$57+$Q$58+$Q$59,2)</f>
        <v>0</v>
      </c>
      <c r="R53" s="10"/>
      <c r="S53" s="62"/>
    </row>
    <row r="54" spans="1:19" s="1" customFormat="1" ht="56.1" customHeight="1" outlineLevel="6" x14ac:dyDescent="0.2">
      <c r="A54" s="11"/>
      <c r="B54" s="12" t="s">
        <v>91</v>
      </c>
      <c r="C54" s="13" t="s">
        <v>50</v>
      </c>
      <c r="D54" s="13"/>
      <c r="E54" s="13"/>
      <c r="F54" s="13"/>
      <c r="G54" s="13"/>
      <c r="H54" s="14">
        <v>310</v>
      </c>
      <c r="I54" s="14">
        <f>$H$54</f>
        <v>310</v>
      </c>
      <c r="J54" s="16">
        <v>1</v>
      </c>
      <c r="K54" s="15">
        <f>ROUND($I$54*$J$54,3)</f>
        <v>310</v>
      </c>
      <c r="L54" s="60"/>
      <c r="M54" s="61"/>
      <c r="N54" s="32">
        <f>ROUND($M$54+$L$54,2)</f>
        <v>0</v>
      </c>
      <c r="O54" s="15">
        <f>ROUND($I$54*$L$54,2)</f>
        <v>0</v>
      </c>
      <c r="P54" s="15">
        <f>ROUND($K$54*$M$54,2)</f>
        <v>0</v>
      </c>
      <c r="Q54" s="15">
        <f>ROUND($P$54+$O$54,2)</f>
        <v>0</v>
      </c>
      <c r="R54" s="17" t="s">
        <v>55</v>
      </c>
      <c r="S54" s="71"/>
    </row>
    <row r="55" spans="1:19" s="1" customFormat="1" ht="56.1" customHeight="1" outlineLevel="6" x14ac:dyDescent="0.2">
      <c r="A55" s="11"/>
      <c r="B55" s="12" t="s">
        <v>92</v>
      </c>
      <c r="C55" s="13" t="s">
        <v>50</v>
      </c>
      <c r="D55" s="13"/>
      <c r="E55" s="13"/>
      <c r="F55" s="13"/>
      <c r="G55" s="13"/>
      <c r="H55" s="14">
        <v>80</v>
      </c>
      <c r="I55" s="14">
        <f>$H$55</f>
        <v>80</v>
      </c>
      <c r="J55" s="16">
        <v>1</v>
      </c>
      <c r="K55" s="15">
        <f>ROUND($I$55*$J$55,3)</f>
        <v>80</v>
      </c>
      <c r="L55" s="60"/>
      <c r="M55" s="61"/>
      <c r="N55" s="32">
        <f>ROUND($M$55+$L$55,2)</f>
        <v>0</v>
      </c>
      <c r="O55" s="15">
        <f>ROUND($I$55*$L$55,2)</f>
        <v>0</v>
      </c>
      <c r="P55" s="15">
        <f>ROUND($K$55*$M$55,2)</f>
        <v>0</v>
      </c>
      <c r="Q55" s="15">
        <f>ROUND($P$55+$O$55,2)</f>
        <v>0</v>
      </c>
      <c r="R55" s="17" t="s">
        <v>55</v>
      </c>
      <c r="S55" s="71"/>
    </row>
    <row r="56" spans="1:19" s="1" customFormat="1" ht="56.1" customHeight="1" outlineLevel="6" x14ac:dyDescent="0.2">
      <c r="A56" s="11"/>
      <c r="B56" s="12" t="s">
        <v>93</v>
      </c>
      <c r="C56" s="13" t="s">
        <v>50</v>
      </c>
      <c r="D56" s="13"/>
      <c r="E56" s="13"/>
      <c r="F56" s="13"/>
      <c r="G56" s="13"/>
      <c r="H56" s="14">
        <v>200</v>
      </c>
      <c r="I56" s="14">
        <f>$H$56</f>
        <v>200</v>
      </c>
      <c r="J56" s="16">
        <v>1</v>
      </c>
      <c r="K56" s="15">
        <f>ROUND($I$56*$J$56,3)</f>
        <v>200</v>
      </c>
      <c r="L56" s="60"/>
      <c r="M56" s="61"/>
      <c r="N56" s="32">
        <f>ROUND($M$56+$L$56,2)</f>
        <v>0</v>
      </c>
      <c r="O56" s="15">
        <f>ROUND($I$56*$L$56,2)</f>
        <v>0</v>
      </c>
      <c r="P56" s="15">
        <f>ROUND($K$56*$M$56,2)</f>
        <v>0</v>
      </c>
      <c r="Q56" s="15">
        <f>ROUND($P$56+$O$56,2)</f>
        <v>0</v>
      </c>
      <c r="R56" s="17" t="s">
        <v>55</v>
      </c>
      <c r="S56" s="71"/>
    </row>
    <row r="57" spans="1:19" s="1" customFormat="1" ht="56.1" customHeight="1" outlineLevel="6" x14ac:dyDescent="0.2">
      <c r="A57" s="11"/>
      <c r="B57" s="12" t="s">
        <v>94</v>
      </c>
      <c r="C57" s="13" t="s">
        <v>50</v>
      </c>
      <c r="D57" s="13"/>
      <c r="E57" s="13"/>
      <c r="F57" s="13"/>
      <c r="G57" s="13"/>
      <c r="H57" s="14">
        <v>200</v>
      </c>
      <c r="I57" s="14">
        <f>$H$57</f>
        <v>200</v>
      </c>
      <c r="J57" s="16">
        <v>1</v>
      </c>
      <c r="K57" s="15">
        <f>ROUND($I$57*$J$57,3)</f>
        <v>200</v>
      </c>
      <c r="L57" s="60"/>
      <c r="M57" s="61"/>
      <c r="N57" s="32">
        <f>ROUND($M$57+$L$57,2)</f>
        <v>0</v>
      </c>
      <c r="O57" s="15">
        <f>ROUND($I$57*$L$57,2)</f>
        <v>0</v>
      </c>
      <c r="P57" s="15">
        <f>ROUND($K$57*$M$57,2)</f>
        <v>0</v>
      </c>
      <c r="Q57" s="15">
        <f>ROUND($P$57+$O$57,2)</f>
        <v>0</v>
      </c>
      <c r="R57" s="17" t="s">
        <v>55</v>
      </c>
      <c r="S57" s="71"/>
    </row>
    <row r="58" spans="1:19" s="1" customFormat="1" ht="56.1" customHeight="1" outlineLevel="6" x14ac:dyDescent="0.2">
      <c r="A58" s="11"/>
      <c r="B58" s="12" t="s">
        <v>95</v>
      </c>
      <c r="C58" s="13" t="s">
        <v>50</v>
      </c>
      <c r="D58" s="13"/>
      <c r="E58" s="13"/>
      <c r="F58" s="13"/>
      <c r="G58" s="13"/>
      <c r="H58" s="18">
        <v>1300</v>
      </c>
      <c r="I58" s="18">
        <f>$H$58</f>
        <v>1300</v>
      </c>
      <c r="J58" s="16">
        <v>1</v>
      </c>
      <c r="K58" s="15">
        <f>ROUND($I$58*$J$58,3)</f>
        <v>1300</v>
      </c>
      <c r="L58" s="60"/>
      <c r="M58" s="61"/>
      <c r="N58" s="32">
        <f>ROUND($M$58+$L$58,2)</f>
        <v>0</v>
      </c>
      <c r="O58" s="15">
        <f>ROUND($I$58*$L$58,2)</f>
        <v>0</v>
      </c>
      <c r="P58" s="15">
        <f>ROUND($K$58*$M$58,2)</f>
        <v>0</v>
      </c>
      <c r="Q58" s="15">
        <f>ROUND($P$58+$O$58,2)</f>
        <v>0</v>
      </c>
      <c r="R58" s="17" t="s">
        <v>55</v>
      </c>
      <c r="S58" s="71"/>
    </row>
    <row r="59" spans="1:19" s="1" customFormat="1" ht="56.1" customHeight="1" outlineLevel="6" x14ac:dyDescent="0.2">
      <c r="A59" s="11"/>
      <c r="B59" s="12" t="s">
        <v>96</v>
      </c>
      <c r="C59" s="13" t="s">
        <v>50</v>
      </c>
      <c r="D59" s="13"/>
      <c r="E59" s="13"/>
      <c r="F59" s="13"/>
      <c r="G59" s="13"/>
      <c r="H59" s="14">
        <v>170</v>
      </c>
      <c r="I59" s="14">
        <f>$H$59</f>
        <v>170</v>
      </c>
      <c r="J59" s="16">
        <v>1</v>
      </c>
      <c r="K59" s="15">
        <f>ROUND($I$59*$J$59,3)</f>
        <v>170</v>
      </c>
      <c r="L59" s="60"/>
      <c r="M59" s="61"/>
      <c r="N59" s="32">
        <f>ROUND($M$59+$L$59,2)</f>
        <v>0</v>
      </c>
      <c r="O59" s="15">
        <f>ROUND($I$59*$L$59,2)</f>
        <v>0</v>
      </c>
      <c r="P59" s="15">
        <f>ROUND($K$59*$M$59,2)</f>
        <v>0</v>
      </c>
      <c r="Q59" s="15">
        <f>ROUND($P$59+$O$59,2)</f>
        <v>0</v>
      </c>
      <c r="R59" s="17" t="s">
        <v>55</v>
      </c>
      <c r="S59" s="71"/>
    </row>
    <row r="60" spans="1:19" s="1" customFormat="1" ht="12" customHeight="1" outlineLevel="5" x14ac:dyDescent="0.2">
      <c r="A60" s="7"/>
      <c r="B60" s="8" t="s">
        <v>97</v>
      </c>
      <c r="C60" s="9"/>
      <c r="D60" s="9"/>
      <c r="E60" s="9"/>
      <c r="F60" s="9"/>
      <c r="G60" s="9"/>
      <c r="H60" s="10"/>
      <c r="I60" s="10"/>
      <c r="J60" s="10"/>
      <c r="K60" s="10"/>
      <c r="L60" s="62"/>
      <c r="M60" s="62"/>
      <c r="N60" s="10"/>
      <c r="O60" s="10">
        <f>ROUND($O$61+$O$62+$O$63+$O$64+$O$65+$O$66+$O$67+$O$68+$O$69+$O$70+$O$71+$O$72+$O$73+$O$74+$O$75,2)</f>
        <v>0</v>
      </c>
      <c r="P60" s="10">
        <f>ROUND($P$61+$P$62+$P$63+$P$64+$P$65+$P$66+$P$67+$P$68+$P$69+$P$70+$P$71+$P$72+$P$73+$P$74+$P$75,2)</f>
        <v>0</v>
      </c>
      <c r="Q60" s="10">
        <f>ROUND($Q$61+$Q$62+$Q$63+$Q$64+$Q$65+$Q$66+$Q$67+$Q$68+$Q$69+$Q$70+$Q$71+$Q$72+$Q$73+$Q$74+$Q$75,2)</f>
        <v>0</v>
      </c>
      <c r="R60" s="10"/>
      <c r="S60" s="62"/>
    </row>
    <row r="61" spans="1:19" s="1" customFormat="1" ht="11.1" customHeight="1" outlineLevel="6" x14ac:dyDescent="0.2">
      <c r="A61" s="11"/>
      <c r="B61" s="12" t="s">
        <v>98</v>
      </c>
      <c r="C61" s="13" t="s">
        <v>61</v>
      </c>
      <c r="D61" s="13"/>
      <c r="E61" s="13"/>
      <c r="F61" s="13"/>
      <c r="G61" s="13"/>
      <c r="H61" s="14">
        <v>1</v>
      </c>
      <c r="I61" s="14">
        <f>$H$61</f>
        <v>1</v>
      </c>
      <c r="J61" s="16">
        <v>1</v>
      </c>
      <c r="K61" s="15">
        <f>ROUND($I$61*$J$61,3)</f>
        <v>1</v>
      </c>
      <c r="L61" s="63"/>
      <c r="M61" s="61"/>
      <c r="N61" s="57">
        <f>ROUND($M$61+$L$61,2)</f>
        <v>0</v>
      </c>
      <c r="O61" s="15">
        <f>ROUND($I$61*$L$61,2)</f>
        <v>0</v>
      </c>
      <c r="P61" s="15">
        <f>ROUND($K$61*$M$61,2)</f>
        <v>0</v>
      </c>
      <c r="Q61" s="15">
        <f>ROUND($P$61+$O$61,2)</f>
        <v>0</v>
      </c>
      <c r="R61" s="17"/>
      <c r="S61" s="71"/>
    </row>
    <row r="62" spans="1:19" s="1" customFormat="1" ht="11.1" customHeight="1" outlineLevel="6" x14ac:dyDescent="0.2">
      <c r="A62" s="11"/>
      <c r="B62" s="12" t="s">
        <v>99</v>
      </c>
      <c r="C62" s="13" t="s">
        <v>61</v>
      </c>
      <c r="D62" s="13"/>
      <c r="E62" s="13"/>
      <c r="F62" s="13"/>
      <c r="G62" s="13"/>
      <c r="H62" s="14">
        <v>1</v>
      </c>
      <c r="I62" s="14">
        <f>$H$62</f>
        <v>1</v>
      </c>
      <c r="J62" s="16">
        <v>1</v>
      </c>
      <c r="K62" s="15">
        <f>ROUND($I$62*$J$62,3)</f>
        <v>1</v>
      </c>
      <c r="L62" s="63"/>
      <c r="M62" s="61"/>
      <c r="N62" s="57">
        <f>ROUND($M$62+$L$62,2)</f>
        <v>0</v>
      </c>
      <c r="O62" s="15">
        <f>ROUND($I$62*$L$62,2)</f>
        <v>0</v>
      </c>
      <c r="P62" s="15">
        <f>ROUND($K$62*$M$62,2)</f>
        <v>0</v>
      </c>
      <c r="Q62" s="15">
        <f>ROUND($P$62+$O$62,2)</f>
        <v>0</v>
      </c>
      <c r="R62" s="17"/>
      <c r="S62" s="71"/>
    </row>
    <row r="63" spans="1:19" s="1" customFormat="1" ht="11.1" customHeight="1" outlineLevel="6" x14ac:dyDescent="0.2">
      <c r="A63" s="11"/>
      <c r="B63" s="12" t="s">
        <v>100</v>
      </c>
      <c r="C63" s="13" t="s">
        <v>61</v>
      </c>
      <c r="D63" s="13"/>
      <c r="E63" s="13"/>
      <c r="F63" s="13"/>
      <c r="G63" s="13"/>
      <c r="H63" s="14">
        <v>3</v>
      </c>
      <c r="I63" s="14">
        <f>$H$63</f>
        <v>3</v>
      </c>
      <c r="J63" s="16">
        <v>1</v>
      </c>
      <c r="K63" s="15">
        <f>ROUND($I$63*$J$63,3)</f>
        <v>3</v>
      </c>
      <c r="L63" s="60"/>
      <c r="M63" s="61"/>
      <c r="N63" s="32">
        <f>ROUND($M$63+$L$63,2)</f>
        <v>0</v>
      </c>
      <c r="O63" s="15">
        <f>ROUND($I$63*$L$63,2)</f>
        <v>0</v>
      </c>
      <c r="P63" s="15">
        <f>ROUND($K$63*$M$63,2)</f>
        <v>0</v>
      </c>
      <c r="Q63" s="15">
        <f>ROUND($P$63+$O$63,2)</f>
        <v>0</v>
      </c>
      <c r="R63" s="17"/>
      <c r="S63" s="71"/>
    </row>
    <row r="64" spans="1:19" s="1" customFormat="1" ht="11.1" customHeight="1" outlineLevel="6" x14ac:dyDescent="0.2">
      <c r="A64" s="11"/>
      <c r="B64" s="12" t="s">
        <v>101</v>
      </c>
      <c r="C64" s="13" t="s">
        <v>61</v>
      </c>
      <c r="D64" s="13"/>
      <c r="E64" s="13"/>
      <c r="F64" s="13"/>
      <c r="G64" s="13"/>
      <c r="H64" s="14">
        <v>5</v>
      </c>
      <c r="I64" s="14">
        <f>$H$64</f>
        <v>5</v>
      </c>
      <c r="J64" s="16">
        <v>1</v>
      </c>
      <c r="K64" s="15">
        <f>ROUND($I$64*$J$64,3)</f>
        <v>5</v>
      </c>
      <c r="L64" s="60"/>
      <c r="M64" s="61"/>
      <c r="N64" s="32">
        <f>ROUND($M$64+$L$64,2)</f>
        <v>0</v>
      </c>
      <c r="O64" s="15">
        <f>ROUND($I$64*$L$64,2)</f>
        <v>0</v>
      </c>
      <c r="P64" s="15">
        <f>ROUND($K$64*$M$64,2)</f>
        <v>0</v>
      </c>
      <c r="Q64" s="15">
        <f>ROUND($P$64+$O$64,2)</f>
        <v>0</v>
      </c>
      <c r="R64" s="17"/>
      <c r="S64" s="71"/>
    </row>
    <row r="65" spans="1:19" s="1" customFormat="1" ht="21.95" customHeight="1" outlineLevel="6" x14ac:dyDescent="0.2">
      <c r="A65" s="11"/>
      <c r="B65" s="12" t="s">
        <v>102</v>
      </c>
      <c r="C65" s="13" t="s">
        <v>61</v>
      </c>
      <c r="D65" s="13"/>
      <c r="E65" s="13"/>
      <c r="F65" s="13"/>
      <c r="G65" s="13"/>
      <c r="H65" s="14">
        <v>28</v>
      </c>
      <c r="I65" s="14">
        <f>$H$65</f>
        <v>28</v>
      </c>
      <c r="J65" s="16">
        <v>1</v>
      </c>
      <c r="K65" s="15">
        <f>ROUND($I$65*$J$65,3)</f>
        <v>28</v>
      </c>
      <c r="L65" s="63"/>
      <c r="M65" s="61"/>
      <c r="N65" s="57">
        <f>ROUND($M$65+$L$65,2)</f>
        <v>0</v>
      </c>
      <c r="O65" s="15">
        <f>ROUND($I$65*$L$65,2)</f>
        <v>0</v>
      </c>
      <c r="P65" s="15">
        <f>ROUND($K$65*$M$65,2)</f>
        <v>0</v>
      </c>
      <c r="Q65" s="15">
        <f>ROUND($P$65+$O$65,2)</f>
        <v>0</v>
      </c>
      <c r="R65" s="17"/>
      <c r="S65" s="71"/>
    </row>
    <row r="66" spans="1:19" s="1" customFormat="1" ht="21.95" customHeight="1" outlineLevel="6" x14ac:dyDescent="0.2">
      <c r="A66" s="11"/>
      <c r="B66" s="12" t="s">
        <v>103</v>
      </c>
      <c r="C66" s="13" t="s">
        <v>61</v>
      </c>
      <c r="D66" s="13"/>
      <c r="E66" s="13"/>
      <c r="F66" s="13"/>
      <c r="G66" s="13"/>
      <c r="H66" s="14">
        <v>20</v>
      </c>
      <c r="I66" s="14">
        <f>$H$66</f>
        <v>20</v>
      </c>
      <c r="J66" s="16">
        <v>1</v>
      </c>
      <c r="K66" s="15">
        <f>ROUND($I$66*$J$66,3)</f>
        <v>20</v>
      </c>
      <c r="L66" s="63"/>
      <c r="M66" s="61"/>
      <c r="N66" s="57">
        <f>ROUND($M$66+$L$66,2)</f>
        <v>0</v>
      </c>
      <c r="O66" s="15">
        <f>ROUND($I$66*$L$66,2)</f>
        <v>0</v>
      </c>
      <c r="P66" s="15">
        <f>ROUND($K$66*$M$66,2)</f>
        <v>0</v>
      </c>
      <c r="Q66" s="15">
        <f>ROUND($P$66+$O$66,2)</f>
        <v>0</v>
      </c>
      <c r="R66" s="17"/>
      <c r="S66" s="71"/>
    </row>
    <row r="67" spans="1:19" s="1" customFormat="1" ht="11.1" customHeight="1" outlineLevel="6" x14ac:dyDescent="0.2">
      <c r="A67" s="11"/>
      <c r="B67" s="12" t="s">
        <v>104</v>
      </c>
      <c r="C67" s="13" t="s">
        <v>61</v>
      </c>
      <c r="D67" s="13"/>
      <c r="E67" s="13"/>
      <c r="F67" s="13"/>
      <c r="G67" s="13"/>
      <c r="H67" s="14">
        <v>13</v>
      </c>
      <c r="I67" s="14">
        <f>$H$67</f>
        <v>13</v>
      </c>
      <c r="J67" s="16">
        <v>1</v>
      </c>
      <c r="K67" s="15">
        <f>ROUND($I$67*$J$67,3)</f>
        <v>13</v>
      </c>
      <c r="L67" s="63"/>
      <c r="M67" s="61"/>
      <c r="N67" s="57">
        <f>ROUND($M$67+$L$67,2)</f>
        <v>0</v>
      </c>
      <c r="O67" s="15">
        <f>ROUND($I$67*$L$67,2)</f>
        <v>0</v>
      </c>
      <c r="P67" s="15">
        <f>ROUND($K$67*$M$67,2)</f>
        <v>0</v>
      </c>
      <c r="Q67" s="15">
        <f>ROUND($P$67+$O$67,2)</f>
        <v>0</v>
      </c>
      <c r="R67" s="17"/>
      <c r="S67" s="71"/>
    </row>
    <row r="68" spans="1:19" s="1" customFormat="1" ht="21.95" customHeight="1" outlineLevel="6" x14ac:dyDescent="0.2">
      <c r="A68" s="11"/>
      <c r="B68" s="12" t="s">
        <v>105</v>
      </c>
      <c r="C68" s="13" t="s">
        <v>61</v>
      </c>
      <c r="D68" s="13"/>
      <c r="E68" s="13"/>
      <c r="F68" s="13"/>
      <c r="G68" s="13"/>
      <c r="H68" s="14">
        <v>16</v>
      </c>
      <c r="I68" s="14">
        <f>$H$68</f>
        <v>16</v>
      </c>
      <c r="J68" s="16">
        <v>1</v>
      </c>
      <c r="K68" s="15">
        <f>ROUND($I$68*$J$68,3)</f>
        <v>16</v>
      </c>
      <c r="L68" s="63"/>
      <c r="M68" s="61"/>
      <c r="N68" s="57">
        <f>ROUND($M$68+$L$68,2)</f>
        <v>0</v>
      </c>
      <c r="O68" s="15">
        <f>ROUND($I$68*$L$68,2)</f>
        <v>0</v>
      </c>
      <c r="P68" s="15">
        <f>ROUND($K$68*$M$68,2)</f>
        <v>0</v>
      </c>
      <c r="Q68" s="15">
        <f>ROUND($P$68+$O$68,2)</f>
        <v>0</v>
      </c>
      <c r="R68" s="17"/>
      <c r="S68" s="71"/>
    </row>
    <row r="69" spans="1:19" s="1" customFormat="1" ht="11.1" customHeight="1" outlineLevel="6" x14ac:dyDescent="0.2">
      <c r="A69" s="11"/>
      <c r="B69" s="12" t="s">
        <v>106</v>
      </c>
      <c r="C69" s="13" t="s">
        <v>61</v>
      </c>
      <c r="D69" s="13"/>
      <c r="E69" s="13"/>
      <c r="F69" s="13"/>
      <c r="G69" s="13"/>
      <c r="H69" s="14">
        <v>2</v>
      </c>
      <c r="I69" s="14">
        <f>$H$69</f>
        <v>2</v>
      </c>
      <c r="J69" s="16">
        <v>1</v>
      </c>
      <c r="K69" s="15">
        <f>ROUND($I$69*$J$69,3)</f>
        <v>2</v>
      </c>
      <c r="L69" s="63"/>
      <c r="M69" s="61"/>
      <c r="N69" s="57">
        <f>ROUND($M$69+$L$69,2)</f>
        <v>0</v>
      </c>
      <c r="O69" s="15">
        <f>ROUND($I$69*$L$69,2)</f>
        <v>0</v>
      </c>
      <c r="P69" s="15">
        <f>ROUND($K$69*$M$69,2)</f>
        <v>0</v>
      </c>
      <c r="Q69" s="15">
        <f>ROUND($P$69+$O$69,2)</f>
        <v>0</v>
      </c>
      <c r="R69" s="17"/>
      <c r="S69" s="71"/>
    </row>
    <row r="70" spans="1:19" s="1" customFormat="1" ht="11.1" customHeight="1" outlineLevel="6" x14ac:dyDescent="0.2">
      <c r="A70" s="11"/>
      <c r="B70" s="12" t="s">
        <v>107</v>
      </c>
      <c r="C70" s="13" t="s">
        <v>61</v>
      </c>
      <c r="D70" s="13"/>
      <c r="E70" s="13"/>
      <c r="F70" s="13"/>
      <c r="G70" s="13"/>
      <c r="H70" s="14">
        <v>9</v>
      </c>
      <c r="I70" s="14">
        <f>$H$70</f>
        <v>9</v>
      </c>
      <c r="J70" s="16">
        <v>1</v>
      </c>
      <c r="K70" s="15">
        <f>ROUND($I$70*$J$70,3)</f>
        <v>9</v>
      </c>
      <c r="L70" s="63"/>
      <c r="M70" s="61"/>
      <c r="N70" s="57">
        <f>ROUND($M$70+$L$70,2)</f>
        <v>0</v>
      </c>
      <c r="O70" s="15">
        <f>ROUND($I$70*$L$70,2)</f>
        <v>0</v>
      </c>
      <c r="P70" s="15">
        <f>ROUND($K$70*$M$70,2)</f>
        <v>0</v>
      </c>
      <c r="Q70" s="15">
        <f>ROUND($P$70+$O$70,2)</f>
        <v>0</v>
      </c>
      <c r="R70" s="17"/>
      <c r="S70" s="71"/>
    </row>
    <row r="71" spans="1:19" s="1" customFormat="1" ht="11.1" customHeight="1" outlineLevel="6" x14ac:dyDescent="0.2">
      <c r="A71" s="11"/>
      <c r="B71" s="12" t="s">
        <v>108</v>
      </c>
      <c r="C71" s="13" t="s">
        <v>61</v>
      </c>
      <c r="D71" s="13"/>
      <c r="E71" s="13"/>
      <c r="F71" s="13"/>
      <c r="G71" s="13"/>
      <c r="H71" s="14">
        <v>10</v>
      </c>
      <c r="I71" s="14">
        <f>$H$71</f>
        <v>10</v>
      </c>
      <c r="J71" s="16">
        <v>1</v>
      </c>
      <c r="K71" s="15">
        <f>ROUND($I$71*$J$71,3)</f>
        <v>10</v>
      </c>
      <c r="L71" s="63"/>
      <c r="M71" s="61"/>
      <c r="N71" s="57">
        <f>ROUND($M$71+$L$71,2)</f>
        <v>0</v>
      </c>
      <c r="O71" s="15">
        <f>ROUND($I$71*$L$71,2)</f>
        <v>0</v>
      </c>
      <c r="P71" s="15">
        <f>ROUND($K$71*$M$71,2)</f>
        <v>0</v>
      </c>
      <c r="Q71" s="15">
        <f>ROUND($P$71+$O$71,2)</f>
        <v>0</v>
      </c>
      <c r="R71" s="17"/>
      <c r="S71" s="71"/>
    </row>
    <row r="72" spans="1:19" s="1" customFormat="1" ht="44.1" customHeight="1" outlineLevel="6" x14ac:dyDescent="0.2">
      <c r="A72" s="11"/>
      <c r="B72" s="12" t="s">
        <v>79</v>
      </c>
      <c r="C72" s="13" t="s">
        <v>61</v>
      </c>
      <c r="D72" s="13"/>
      <c r="E72" s="13"/>
      <c r="F72" s="13"/>
      <c r="G72" s="13"/>
      <c r="H72" s="14">
        <v>8</v>
      </c>
      <c r="I72" s="14">
        <f>$H$72</f>
        <v>8</v>
      </c>
      <c r="J72" s="16">
        <v>1</v>
      </c>
      <c r="K72" s="15">
        <f>ROUND($I$72*$J$72,3)</f>
        <v>8</v>
      </c>
      <c r="L72" s="60"/>
      <c r="M72" s="61"/>
      <c r="N72" s="32">
        <f>ROUND($M$72+$L$72,2)</f>
        <v>0</v>
      </c>
      <c r="O72" s="15">
        <f>ROUND($I$72*$L$72,2)</f>
        <v>0</v>
      </c>
      <c r="P72" s="15">
        <f>ROUND($K$72*$M$72,2)</f>
        <v>0</v>
      </c>
      <c r="Q72" s="15">
        <f>ROUND($P$72+$O$72,2)</f>
        <v>0</v>
      </c>
      <c r="R72" s="17" t="s">
        <v>80</v>
      </c>
      <c r="S72" s="71"/>
    </row>
    <row r="73" spans="1:19" s="1" customFormat="1" ht="44.1" customHeight="1" outlineLevel="6" x14ac:dyDescent="0.2">
      <c r="A73" s="11"/>
      <c r="B73" s="12" t="s">
        <v>109</v>
      </c>
      <c r="C73" s="13" t="s">
        <v>61</v>
      </c>
      <c r="D73" s="13"/>
      <c r="E73" s="13"/>
      <c r="F73" s="13"/>
      <c r="G73" s="13"/>
      <c r="H73" s="14">
        <v>28</v>
      </c>
      <c r="I73" s="14">
        <f>$H$73</f>
        <v>28</v>
      </c>
      <c r="J73" s="16">
        <v>1</v>
      </c>
      <c r="K73" s="15">
        <f>ROUND($I$73*$J$73,3)</f>
        <v>28</v>
      </c>
      <c r="L73" s="60"/>
      <c r="M73" s="61"/>
      <c r="N73" s="32">
        <f>ROUND($M$73+$L$73,2)</f>
        <v>0</v>
      </c>
      <c r="O73" s="15">
        <f>ROUND($I$73*$L$73,2)</f>
        <v>0</v>
      </c>
      <c r="P73" s="15">
        <f>ROUND($K$73*$M$73,2)</f>
        <v>0</v>
      </c>
      <c r="Q73" s="15">
        <f>ROUND($P$73+$O$73,2)</f>
        <v>0</v>
      </c>
      <c r="R73" s="17" t="s">
        <v>80</v>
      </c>
      <c r="S73" s="71"/>
    </row>
    <row r="74" spans="1:19" s="1" customFormat="1" ht="11.1" customHeight="1" outlineLevel="6" x14ac:dyDescent="0.2">
      <c r="A74" s="11"/>
      <c r="B74" s="12" t="s">
        <v>110</v>
      </c>
      <c r="C74" s="13" t="s">
        <v>61</v>
      </c>
      <c r="D74" s="13"/>
      <c r="E74" s="13"/>
      <c r="F74" s="13"/>
      <c r="G74" s="13"/>
      <c r="H74" s="14">
        <v>2</v>
      </c>
      <c r="I74" s="14">
        <f>$H$74</f>
        <v>2</v>
      </c>
      <c r="J74" s="16">
        <v>1</v>
      </c>
      <c r="K74" s="15">
        <f>ROUND($I$74*$J$74,3)</f>
        <v>2</v>
      </c>
      <c r="L74" s="60"/>
      <c r="M74" s="61"/>
      <c r="N74" s="32">
        <f>ROUND($M$74+$L$74,2)</f>
        <v>0</v>
      </c>
      <c r="O74" s="15">
        <f>ROUND($I$74*$L$74,2)</f>
        <v>0</v>
      </c>
      <c r="P74" s="15">
        <f>ROUND($K$74*$M$74,2)</f>
        <v>0</v>
      </c>
      <c r="Q74" s="15">
        <f>ROUND($P$74+$O$74,2)</f>
        <v>0</v>
      </c>
      <c r="R74" s="17"/>
      <c r="S74" s="71"/>
    </row>
    <row r="75" spans="1:19" s="1" customFormat="1" ht="21.95" customHeight="1" outlineLevel="6" x14ac:dyDescent="0.2">
      <c r="A75" s="11"/>
      <c r="B75" s="12" t="s">
        <v>111</v>
      </c>
      <c r="C75" s="13" t="s">
        <v>61</v>
      </c>
      <c r="D75" s="13"/>
      <c r="E75" s="13"/>
      <c r="F75" s="13"/>
      <c r="G75" s="13"/>
      <c r="H75" s="14">
        <v>2</v>
      </c>
      <c r="I75" s="14">
        <f>$H$75</f>
        <v>2</v>
      </c>
      <c r="J75" s="16">
        <v>1</v>
      </c>
      <c r="K75" s="15">
        <f>ROUND($I$75*$J$75,3)</f>
        <v>2</v>
      </c>
      <c r="L75" s="60"/>
      <c r="M75" s="61"/>
      <c r="N75" s="32">
        <f>ROUND($M$75+$L$75,2)</f>
        <v>0</v>
      </c>
      <c r="O75" s="15">
        <f>ROUND($I$75*$L$75,2)</f>
        <v>0</v>
      </c>
      <c r="P75" s="15">
        <f>ROUND($K$75*$M$75,2)</f>
        <v>0</v>
      </c>
      <c r="Q75" s="15">
        <f>ROUND($P$75+$O$75,2)</f>
        <v>0</v>
      </c>
      <c r="R75" s="17"/>
      <c r="S75" s="71"/>
    </row>
    <row r="76" spans="1:19" s="1" customFormat="1" ht="12" customHeight="1" outlineLevel="5" x14ac:dyDescent="0.2">
      <c r="A76" s="7"/>
      <c r="B76" s="8" t="s">
        <v>112</v>
      </c>
      <c r="C76" s="9"/>
      <c r="D76" s="9"/>
      <c r="E76" s="9"/>
      <c r="F76" s="9"/>
      <c r="G76" s="9"/>
      <c r="H76" s="10"/>
      <c r="I76" s="10"/>
      <c r="J76" s="10"/>
      <c r="K76" s="10"/>
      <c r="L76" s="62"/>
      <c r="M76" s="62"/>
      <c r="N76" s="10"/>
      <c r="O76" s="10">
        <f>ROUND($O$78,2)</f>
        <v>0</v>
      </c>
      <c r="P76" s="10">
        <f>ROUND($P$78,2)</f>
        <v>0</v>
      </c>
      <c r="Q76" s="10">
        <f>ROUND($Q$78,2)</f>
        <v>0</v>
      </c>
      <c r="R76" s="10"/>
      <c r="S76" s="62"/>
    </row>
    <row r="77" spans="1:19" s="19" customFormat="1" ht="11.1" customHeight="1" outlineLevel="6" x14ac:dyDescent="0.15">
      <c r="A77" s="20">
        <v>51</v>
      </c>
      <c r="B77" s="21" t="s">
        <v>84</v>
      </c>
      <c r="C77" s="22" t="s">
        <v>61</v>
      </c>
      <c r="D77" s="22"/>
      <c r="E77" s="22"/>
      <c r="F77" s="22"/>
      <c r="G77" s="22"/>
      <c r="H77" s="23">
        <v>1</v>
      </c>
      <c r="I77" s="23">
        <v>1</v>
      </c>
      <c r="J77" s="24"/>
      <c r="K77" s="24">
        <f>$K$78</f>
        <v>1</v>
      </c>
      <c r="L77" s="64"/>
      <c r="M77" s="64"/>
      <c r="N77" s="24">
        <f>ROUND($Q$77/$K$77,2)</f>
        <v>0</v>
      </c>
      <c r="O77" s="24">
        <f>ROUND($O$78,2)</f>
        <v>0</v>
      </c>
      <c r="P77" s="24">
        <f>ROUND($P$78,2)</f>
        <v>0</v>
      </c>
      <c r="Q77" s="24">
        <f>ROUND($Q$78,2)</f>
        <v>0</v>
      </c>
      <c r="R77" s="25"/>
      <c r="S77" s="72"/>
    </row>
    <row r="78" spans="1:19" s="26" customFormat="1" ht="11.1" customHeight="1" outlineLevel="7" x14ac:dyDescent="0.2">
      <c r="A78" s="27"/>
      <c r="B78" s="28" t="s">
        <v>22</v>
      </c>
      <c r="C78" s="29" t="s">
        <v>61</v>
      </c>
      <c r="D78" s="29"/>
      <c r="E78" s="29"/>
      <c r="F78" s="29"/>
      <c r="G78" s="29"/>
      <c r="H78" s="30">
        <v>1</v>
      </c>
      <c r="I78" s="30">
        <f>$H$78</f>
        <v>1</v>
      </c>
      <c r="J78" s="30">
        <v>1</v>
      </c>
      <c r="K78" s="31">
        <f>ROUND($I$78*$J$78,3)</f>
        <v>1</v>
      </c>
      <c r="L78" s="65"/>
      <c r="M78" s="66"/>
      <c r="N78" s="58">
        <f>ROUND($M$78+$L$78,2)</f>
        <v>0</v>
      </c>
      <c r="O78" s="31">
        <f>ROUND($I$78*$L$78,2)</f>
        <v>0</v>
      </c>
      <c r="P78" s="31">
        <f>ROUND($K$78*$M$78,2)</f>
        <v>0</v>
      </c>
      <c r="Q78" s="31">
        <f>ROUND($P$78+$O$78,2)</f>
        <v>0</v>
      </c>
      <c r="R78" s="31"/>
      <c r="S78" s="73"/>
    </row>
    <row r="79" spans="1:19" s="1" customFormat="1" ht="12" customHeight="1" outlineLevel="5" x14ac:dyDescent="0.2">
      <c r="A79" s="7"/>
      <c r="B79" s="8" t="s">
        <v>113</v>
      </c>
      <c r="C79" s="9"/>
      <c r="D79" s="9"/>
      <c r="E79" s="9"/>
      <c r="F79" s="9"/>
      <c r="G79" s="9"/>
      <c r="H79" s="10"/>
      <c r="I79" s="10"/>
      <c r="J79" s="10"/>
      <c r="K79" s="10"/>
      <c r="L79" s="62"/>
      <c r="M79" s="62"/>
      <c r="N79" s="10"/>
      <c r="O79" s="10">
        <f>ROUND($O$80+$O$81+$O$82+$O$83+$O$84,2)</f>
        <v>0</v>
      </c>
      <c r="P79" s="10">
        <f>ROUND($P$80+$P$81+$P$82+$P$83+$P$84,2)</f>
        <v>0</v>
      </c>
      <c r="Q79" s="10">
        <f>ROUND($Q$80+$Q$81+$Q$82+$Q$83+$Q$84,2)</f>
        <v>0</v>
      </c>
      <c r="R79" s="10"/>
      <c r="S79" s="62"/>
    </row>
    <row r="80" spans="1:19" s="1" customFormat="1" ht="11.1" customHeight="1" outlineLevel="6" x14ac:dyDescent="0.2">
      <c r="A80" s="11"/>
      <c r="B80" s="12" t="s">
        <v>114</v>
      </c>
      <c r="C80" s="13" t="s">
        <v>61</v>
      </c>
      <c r="D80" s="13"/>
      <c r="E80" s="13"/>
      <c r="F80" s="13"/>
      <c r="G80" s="13"/>
      <c r="H80" s="14">
        <v>16</v>
      </c>
      <c r="I80" s="14">
        <f>$H$80</f>
        <v>16</v>
      </c>
      <c r="J80" s="16">
        <v>1</v>
      </c>
      <c r="K80" s="15">
        <f>ROUND($I$80*$J$80,3)</f>
        <v>16</v>
      </c>
      <c r="L80" s="60"/>
      <c r="M80" s="61"/>
      <c r="N80" s="32">
        <f>ROUND($M$80+$L$80,2)</f>
        <v>0</v>
      </c>
      <c r="O80" s="15">
        <f>ROUND($I$80*$L$80,2)</f>
        <v>0</v>
      </c>
      <c r="P80" s="15">
        <f>ROUND($K$80*$M$80,2)</f>
        <v>0</v>
      </c>
      <c r="Q80" s="15">
        <f>ROUND($P$80+$O$80,2)</f>
        <v>0</v>
      </c>
      <c r="R80" s="17"/>
      <c r="S80" s="71"/>
    </row>
    <row r="81" spans="1:19" s="1" customFormat="1" ht="11.1" customHeight="1" outlineLevel="6" x14ac:dyDescent="0.2">
      <c r="A81" s="11"/>
      <c r="B81" s="12" t="s">
        <v>115</v>
      </c>
      <c r="C81" s="13" t="s">
        <v>61</v>
      </c>
      <c r="D81" s="13"/>
      <c r="E81" s="13"/>
      <c r="F81" s="13"/>
      <c r="G81" s="13"/>
      <c r="H81" s="14">
        <v>10</v>
      </c>
      <c r="I81" s="14">
        <f>$H$81</f>
        <v>10</v>
      </c>
      <c r="J81" s="16">
        <v>1</v>
      </c>
      <c r="K81" s="15">
        <f>ROUND($I$81*$J$81,3)</f>
        <v>10</v>
      </c>
      <c r="L81" s="60"/>
      <c r="M81" s="61"/>
      <c r="N81" s="32">
        <f>ROUND($M$81+$L$81,2)</f>
        <v>0</v>
      </c>
      <c r="O81" s="15">
        <f>ROUND($I$81*$L$81,2)</f>
        <v>0</v>
      </c>
      <c r="P81" s="15">
        <f>ROUND($K$81*$M$81,2)</f>
        <v>0</v>
      </c>
      <c r="Q81" s="15">
        <f>ROUND($P$81+$O$81,2)</f>
        <v>0</v>
      </c>
      <c r="R81" s="17"/>
      <c r="S81" s="71"/>
    </row>
    <row r="82" spans="1:19" s="1" customFormat="1" ht="11.1" customHeight="1" outlineLevel="6" x14ac:dyDescent="0.2">
      <c r="A82" s="11"/>
      <c r="B82" s="12" t="s">
        <v>116</v>
      </c>
      <c r="C82" s="13" t="s">
        <v>61</v>
      </c>
      <c r="D82" s="13"/>
      <c r="E82" s="13"/>
      <c r="F82" s="13"/>
      <c r="G82" s="13"/>
      <c r="H82" s="14">
        <v>3</v>
      </c>
      <c r="I82" s="14">
        <f>$H$82</f>
        <v>3</v>
      </c>
      <c r="J82" s="16">
        <v>1</v>
      </c>
      <c r="K82" s="15">
        <f>ROUND($I$82*$J$82,3)</f>
        <v>3</v>
      </c>
      <c r="L82" s="60"/>
      <c r="M82" s="61"/>
      <c r="N82" s="32">
        <f>ROUND($M$82+$L$82,2)</f>
        <v>0</v>
      </c>
      <c r="O82" s="15">
        <f>ROUND($I$82*$L$82,2)</f>
        <v>0</v>
      </c>
      <c r="P82" s="15">
        <f>ROUND($K$82*$M$82,2)</f>
        <v>0</v>
      </c>
      <c r="Q82" s="15">
        <f>ROUND($P$82+$O$82,2)</f>
        <v>0</v>
      </c>
      <c r="R82" s="17"/>
      <c r="S82" s="71"/>
    </row>
    <row r="83" spans="1:19" s="1" customFormat="1" ht="11.1" customHeight="1" outlineLevel="6" x14ac:dyDescent="0.2">
      <c r="A83" s="11"/>
      <c r="B83" s="12" t="s">
        <v>117</v>
      </c>
      <c r="C83" s="13" t="s">
        <v>61</v>
      </c>
      <c r="D83" s="13"/>
      <c r="E83" s="13"/>
      <c r="F83" s="13"/>
      <c r="G83" s="13"/>
      <c r="H83" s="14">
        <v>3</v>
      </c>
      <c r="I83" s="14">
        <f>$H$83</f>
        <v>3</v>
      </c>
      <c r="J83" s="16">
        <v>1</v>
      </c>
      <c r="K83" s="15">
        <f>ROUND($I$83*$J$83,3)</f>
        <v>3</v>
      </c>
      <c r="L83" s="60"/>
      <c r="M83" s="61"/>
      <c r="N83" s="32">
        <f>ROUND($M$83+$L$83,2)</f>
        <v>0</v>
      </c>
      <c r="O83" s="15">
        <f>ROUND($I$83*$L$83,2)</f>
        <v>0</v>
      </c>
      <c r="P83" s="15">
        <f>ROUND($K$83*$M$83,2)</f>
        <v>0</v>
      </c>
      <c r="Q83" s="15">
        <f>ROUND($P$83+$O$83,2)</f>
        <v>0</v>
      </c>
      <c r="R83" s="17"/>
      <c r="S83" s="71"/>
    </row>
    <row r="84" spans="1:19" s="1" customFormat="1" ht="11.1" customHeight="1" outlineLevel="6" x14ac:dyDescent="0.2">
      <c r="A84" s="11"/>
      <c r="B84" s="12" t="s">
        <v>118</v>
      </c>
      <c r="C84" s="13" t="s">
        <v>61</v>
      </c>
      <c r="D84" s="13"/>
      <c r="E84" s="13"/>
      <c r="F84" s="13"/>
      <c r="G84" s="13"/>
      <c r="H84" s="14">
        <v>2</v>
      </c>
      <c r="I84" s="14">
        <f>$H$84</f>
        <v>2</v>
      </c>
      <c r="J84" s="16">
        <v>1</v>
      </c>
      <c r="K84" s="15">
        <f>ROUND($I$84*$J$84,3)</f>
        <v>2</v>
      </c>
      <c r="L84" s="60"/>
      <c r="M84" s="61"/>
      <c r="N84" s="32">
        <f>ROUND($M$84+$L$84,2)</f>
        <v>0</v>
      </c>
      <c r="O84" s="15">
        <f>ROUND($I$84*$L$84,2)</f>
        <v>0</v>
      </c>
      <c r="P84" s="15">
        <f>ROUND($K$84*$M$84,2)</f>
        <v>0</v>
      </c>
      <c r="Q84" s="15">
        <f>ROUND($P$84+$O$84,2)</f>
        <v>0</v>
      </c>
      <c r="R84" s="17"/>
      <c r="S84" s="71"/>
    </row>
    <row r="85" spans="1:19" s="1" customFormat="1" ht="12" customHeight="1" outlineLevel="4" x14ac:dyDescent="0.2">
      <c r="A85" s="7"/>
      <c r="B85" s="8" t="s">
        <v>119</v>
      </c>
      <c r="C85" s="9"/>
      <c r="D85" s="9"/>
      <c r="E85" s="9"/>
      <c r="F85" s="9"/>
      <c r="G85" s="9"/>
      <c r="H85" s="10"/>
      <c r="I85" s="10"/>
      <c r="J85" s="10"/>
      <c r="K85" s="10"/>
      <c r="L85" s="62"/>
      <c r="M85" s="62"/>
      <c r="N85" s="10"/>
      <c r="O85" s="10">
        <f>ROUND($O$87+$O$88+$O$89+$O$90+$O$91+$O$92+$O$93+$O$94+$O$95+$O$96+$O$97+$O$98+$O$99+$O$100+$O$101+$O$102+$O$103+$O$104+$O$105+$O$107+$O$108+$O$111+$O$112+$O$113+$O$114+$O$115+$O$116+$O$117+$O$118+$O$119+$O$120+$O$121+$O$122+$O$123+$O$124+$O$125+$O$126+$O$127+$O$128+$O$129+$O$130+$O$131+$O$132+$O$133+$O$134+$O$135+$O$136+$O$137+$O$138+$O$139+$O$140+$O$141+$O$142+$O$143,2)</f>
        <v>0</v>
      </c>
      <c r="P85" s="10">
        <f>ROUND($P$87+$P$88+$P$89+$P$90+$P$91+$P$92+$P$93+$P$94+$P$95+$P$96+$P$97+$P$98+$P$99+$P$100+$P$101+$P$102+$P$103+$P$104+$P$105+$P$107+$P$108+$P$111+$P$112+$P$113+$P$114+$P$115+$P$116+$P$117+$P$118+$P$119+$P$120+$P$121+$P$122+$P$123+$P$124+$P$125+$P$126+$P$127+$P$128+$P$129+$P$130+$P$131+$P$132+$P$133+$P$134+$P$135+$P$136+$P$137+$P$138+$P$139+$P$140+$P$141+$P$142+$P$143,2)</f>
        <v>0</v>
      </c>
      <c r="Q85" s="10">
        <f>ROUND($Q$87+$Q$88+$Q$89+$Q$90+$Q$91+$Q$92+$Q$93+$Q$94+$Q$95+$Q$96+$Q$97+$Q$98+$Q$99+$Q$100+$Q$101+$Q$102+$Q$103+$Q$104+$Q$105+$Q$107+$Q$108+$Q$111+$Q$112+$Q$113+$Q$114+$Q$115+$Q$116+$Q$117+$Q$118+$Q$119+$Q$120+$Q$121+$Q$122+$Q$123+$Q$124+$Q$125+$Q$126+$Q$127+$Q$128+$Q$129+$Q$130+$Q$131+$Q$132+$Q$133+$Q$134+$Q$135+$Q$136+$Q$137+$Q$138+$Q$139+$Q$140+$Q$141+$Q$142+$Q$143,2)</f>
        <v>0</v>
      </c>
      <c r="R85" s="10"/>
      <c r="S85" s="62"/>
    </row>
    <row r="86" spans="1:19" s="1" customFormat="1" ht="12" customHeight="1" outlineLevel="5" x14ac:dyDescent="0.2">
      <c r="A86" s="7"/>
      <c r="B86" s="8" t="s">
        <v>120</v>
      </c>
      <c r="C86" s="9"/>
      <c r="D86" s="9"/>
      <c r="E86" s="9"/>
      <c r="F86" s="9"/>
      <c r="G86" s="9"/>
      <c r="H86" s="10"/>
      <c r="I86" s="10"/>
      <c r="J86" s="10"/>
      <c r="K86" s="10"/>
      <c r="L86" s="62"/>
      <c r="M86" s="62"/>
      <c r="N86" s="10"/>
      <c r="O86" s="10">
        <f>ROUND($O$87+$O$88+$O$89+$O$90+$O$91+$O$92+$O$93+$O$94+$O$95+$O$96+$O$97+$O$98+$O$99+$O$100+$O$101+$O$102+$O$103+$O$104+$O$105,2)</f>
        <v>0</v>
      </c>
      <c r="P86" s="10">
        <f>ROUND($P$87+$P$88+$P$89+$P$90+$P$91+$P$92+$P$93+$P$94+$P$95+$P$96+$P$97+$P$98+$P$99+$P$100+$P$101+$P$102+$P$103+$P$104+$P$105,2)</f>
        <v>0</v>
      </c>
      <c r="Q86" s="10">
        <f>ROUND($Q$87+$Q$88+$Q$89+$Q$90+$Q$91+$Q$92+$Q$93+$Q$94+$Q$95+$Q$96+$Q$97+$Q$98+$Q$99+$Q$100+$Q$101+$Q$102+$Q$103+$Q$104+$Q$105,2)</f>
        <v>0</v>
      </c>
      <c r="R86" s="10"/>
      <c r="S86" s="62"/>
    </row>
    <row r="87" spans="1:19" s="1" customFormat="1" ht="11.1" customHeight="1" outlineLevel="6" x14ac:dyDescent="0.2">
      <c r="A87" s="11"/>
      <c r="B87" s="12" t="s">
        <v>121</v>
      </c>
      <c r="C87" s="13" t="s">
        <v>50</v>
      </c>
      <c r="D87" s="13"/>
      <c r="E87" s="13"/>
      <c r="F87" s="13"/>
      <c r="G87" s="13"/>
      <c r="H87" s="14">
        <v>3</v>
      </c>
      <c r="I87" s="14">
        <f>$H$87</f>
        <v>3</v>
      </c>
      <c r="J87" s="16">
        <v>1</v>
      </c>
      <c r="K87" s="15">
        <f>ROUND($I$87*$J$87,3)</f>
        <v>3</v>
      </c>
      <c r="L87" s="60"/>
      <c r="M87" s="61"/>
      <c r="N87" s="32">
        <f>ROUND($M$87+$L$87,2)</f>
        <v>0</v>
      </c>
      <c r="O87" s="15">
        <f>ROUND($I$87*$L$87,2)</f>
        <v>0</v>
      </c>
      <c r="P87" s="15">
        <f>ROUND($K$87*$M$87,2)</f>
        <v>0</v>
      </c>
      <c r="Q87" s="15">
        <f>ROUND($P$87+$O$87,2)</f>
        <v>0</v>
      </c>
      <c r="R87" s="17"/>
      <c r="S87" s="71"/>
    </row>
    <row r="88" spans="1:19" s="1" customFormat="1" ht="21.95" customHeight="1" outlineLevel="6" x14ac:dyDescent="0.2">
      <c r="A88" s="11"/>
      <c r="B88" s="12" t="s">
        <v>122</v>
      </c>
      <c r="C88" s="13" t="s">
        <v>50</v>
      </c>
      <c r="D88" s="13"/>
      <c r="E88" s="13"/>
      <c r="F88" s="13"/>
      <c r="G88" s="13"/>
      <c r="H88" s="14">
        <v>3</v>
      </c>
      <c r="I88" s="14">
        <f>$H$88</f>
        <v>3</v>
      </c>
      <c r="J88" s="16">
        <v>1</v>
      </c>
      <c r="K88" s="15">
        <f>ROUND($I$88*$J$88,3)</f>
        <v>3</v>
      </c>
      <c r="L88" s="61"/>
      <c r="M88" s="61"/>
      <c r="N88" s="15">
        <f>ROUND($M$88+$L$88,2)</f>
        <v>0</v>
      </c>
      <c r="O88" s="15">
        <f>ROUND($I$88*$L$88,2)</f>
        <v>0</v>
      </c>
      <c r="P88" s="15">
        <f>ROUND($K$88*$M$88,2)</f>
        <v>0</v>
      </c>
      <c r="Q88" s="15">
        <f>ROUND($P$88+$O$88,2)</f>
        <v>0</v>
      </c>
      <c r="R88" s="17"/>
      <c r="S88" s="71"/>
    </row>
    <row r="89" spans="1:19" s="1" customFormat="1" ht="11.1" customHeight="1" outlineLevel="6" x14ac:dyDescent="0.2">
      <c r="A89" s="11"/>
      <c r="B89" s="12" t="s">
        <v>123</v>
      </c>
      <c r="C89" s="13" t="s">
        <v>61</v>
      </c>
      <c r="D89" s="13"/>
      <c r="E89" s="13"/>
      <c r="F89" s="13"/>
      <c r="G89" s="13"/>
      <c r="H89" s="14">
        <v>7</v>
      </c>
      <c r="I89" s="14">
        <f>$H$89</f>
        <v>7</v>
      </c>
      <c r="J89" s="16">
        <v>1</v>
      </c>
      <c r="K89" s="15">
        <f>ROUND($I$89*$J$89,3)</f>
        <v>7</v>
      </c>
      <c r="L89" s="60"/>
      <c r="M89" s="61"/>
      <c r="N89" s="32">
        <f>ROUND($M$89+$L$89,2)</f>
        <v>0</v>
      </c>
      <c r="O89" s="15">
        <f>ROUND($I$89*$L$89,2)</f>
        <v>0</v>
      </c>
      <c r="P89" s="15">
        <f>ROUND($K$89*$M$89,2)</f>
        <v>0</v>
      </c>
      <c r="Q89" s="15">
        <f>ROUND($P$89+$O$89,2)</f>
        <v>0</v>
      </c>
      <c r="R89" s="17"/>
      <c r="S89" s="71"/>
    </row>
    <row r="90" spans="1:19" s="1" customFormat="1" ht="11.1" customHeight="1" outlineLevel="6" x14ac:dyDescent="0.2">
      <c r="A90" s="11"/>
      <c r="B90" s="12" t="s">
        <v>124</v>
      </c>
      <c r="C90" s="13" t="s">
        <v>61</v>
      </c>
      <c r="D90" s="13"/>
      <c r="E90" s="13"/>
      <c r="F90" s="13"/>
      <c r="G90" s="13"/>
      <c r="H90" s="14">
        <v>7</v>
      </c>
      <c r="I90" s="14">
        <f>$H$90</f>
        <v>7</v>
      </c>
      <c r="J90" s="16">
        <v>1</v>
      </c>
      <c r="K90" s="15">
        <f>ROUND($I$90*$J$90,3)</f>
        <v>7</v>
      </c>
      <c r="L90" s="61"/>
      <c r="M90" s="61"/>
      <c r="N90" s="15">
        <f>ROUND($M$90+$L$90,2)</f>
        <v>0</v>
      </c>
      <c r="O90" s="15">
        <f>ROUND($I$90*$L$90,2)</f>
        <v>0</v>
      </c>
      <c r="P90" s="15">
        <f>ROUND($K$90*$M$90,2)</f>
        <v>0</v>
      </c>
      <c r="Q90" s="15">
        <f>ROUND($P$90+$O$90,2)</f>
        <v>0</v>
      </c>
      <c r="R90" s="17"/>
      <c r="S90" s="71"/>
    </row>
    <row r="91" spans="1:19" s="1" customFormat="1" ht="11.1" customHeight="1" outlineLevel="6" x14ac:dyDescent="0.2">
      <c r="A91" s="11"/>
      <c r="B91" s="12" t="s">
        <v>125</v>
      </c>
      <c r="C91" s="13" t="s">
        <v>50</v>
      </c>
      <c r="D91" s="13"/>
      <c r="E91" s="13"/>
      <c r="F91" s="13"/>
      <c r="G91" s="13"/>
      <c r="H91" s="14">
        <v>15</v>
      </c>
      <c r="I91" s="14">
        <f>$H$91</f>
        <v>15</v>
      </c>
      <c r="J91" s="16">
        <v>1</v>
      </c>
      <c r="K91" s="15">
        <f>ROUND($I$91*$J$91,3)</f>
        <v>15</v>
      </c>
      <c r="L91" s="60"/>
      <c r="M91" s="61"/>
      <c r="N91" s="32">
        <f>ROUND($M$91+$L$91,2)</f>
        <v>0</v>
      </c>
      <c r="O91" s="15">
        <f>ROUND($I$91*$L$91,2)</f>
        <v>0</v>
      </c>
      <c r="P91" s="15">
        <f>ROUND($K$91*$M$91,2)</f>
        <v>0</v>
      </c>
      <c r="Q91" s="15">
        <f>ROUND($P$91+$O$91,2)</f>
        <v>0</v>
      </c>
      <c r="R91" s="17"/>
      <c r="S91" s="71"/>
    </row>
    <row r="92" spans="1:19" s="1" customFormat="1" ht="21.95" customHeight="1" outlineLevel="6" x14ac:dyDescent="0.2">
      <c r="A92" s="11"/>
      <c r="B92" s="12" t="s">
        <v>126</v>
      </c>
      <c r="C92" s="13" t="s">
        <v>50</v>
      </c>
      <c r="D92" s="13"/>
      <c r="E92" s="13"/>
      <c r="F92" s="13"/>
      <c r="G92" s="13"/>
      <c r="H92" s="14">
        <v>15</v>
      </c>
      <c r="I92" s="14">
        <f>$H$92</f>
        <v>15</v>
      </c>
      <c r="J92" s="16">
        <v>1</v>
      </c>
      <c r="K92" s="15">
        <f>ROUND($I$92*$J$92,3)</f>
        <v>15</v>
      </c>
      <c r="L92" s="61"/>
      <c r="M92" s="61"/>
      <c r="N92" s="15">
        <f>ROUND($M$92+$L$92,2)</f>
        <v>0</v>
      </c>
      <c r="O92" s="15">
        <f>ROUND($I$92*$L$92,2)</f>
        <v>0</v>
      </c>
      <c r="P92" s="15">
        <f>ROUND($K$92*$M$92,2)</f>
        <v>0</v>
      </c>
      <c r="Q92" s="15">
        <f>ROUND($P$92+$O$92,2)</f>
        <v>0</v>
      </c>
      <c r="R92" s="17"/>
      <c r="S92" s="71"/>
    </row>
    <row r="93" spans="1:19" s="1" customFormat="1" ht="11.1" customHeight="1" outlineLevel="6" x14ac:dyDescent="0.2">
      <c r="A93" s="11"/>
      <c r="B93" s="12" t="s">
        <v>127</v>
      </c>
      <c r="C93" s="13" t="s">
        <v>61</v>
      </c>
      <c r="D93" s="13"/>
      <c r="E93" s="13"/>
      <c r="F93" s="13"/>
      <c r="G93" s="13"/>
      <c r="H93" s="14">
        <v>1</v>
      </c>
      <c r="I93" s="14">
        <f>$H$93</f>
        <v>1</v>
      </c>
      <c r="J93" s="16">
        <v>1</v>
      </c>
      <c r="K93" s="15">
        <f>ROUND($I$93*$J$93,3)</f>
        <v>1</v>
      </c>
      <c r="L93" s="60"/>
      <c r="M93" s="61"/>
      <c r="N93" s="32">
        <f>ROUND($M$93+$L$93,2)</f>
        <v>0</v>
      </c>
      <c r="O93" s="15">
        <f>ROUND($I$93*$L$93,2)</f>
        <v>0</v>
      </c>
      <c r="P93" s="15">
        <f>ROUND($K$93*$M$93,2)</f>
        <v>0</v>
      </c>
      <c r="Q93" s="15">
        <f>ROUND($P$93+$O$93,2)</f>
        <v>0</v>
      </c>
      <c r="R93" s="17"/>
      <c r="S93" s="71"/>
    </row>
    <row r="94" spans="1:19" s="1" customFormat="1" ht="11.1" customHeight="1" outlineLevel="6" x14ac:dyDescent="0.2">
      <c r="A94" s="11"/>
      <c r="B94" s="12" t="s">
        <v>128</v>
      </c>
      <c r="C94" s="13" t="s">
        <v>61</v>
      </c>
      <c r="D94" s="13"/>
      <c r="E94" s="13"/>
      <c r="F94" s="13"/>
      <c r="G94" s="13"/>
      <c r="H94" s="14">
        <v>1</v>
      </c>
      <c r="I94" s="14">
        <f>$H$94</f>
        <v>1</v>
      </c>
      <c r="J94" s="16">
        <v>1</v>
      </c>
      <c r="K94" s="15">
        <f>ROUND($I$94*$J$94,3)</f>
        <v>1</v>
      </c>
      <c r="L94" s="61"/>
      <c r="M94" s="61"/>
      <c r="N94" s="15">
        <f>ROUND($M$94+$L$94,2)</f>
        <v>0</v>
      </c>
      <c r="O94" s="15">
        <f>ROUND($I$94*$L$94,2)</f>
        <v>0</v>
      </c>
      <c r="P94" s="15">
        <f>ROUND($K$94*$M$94,2)</f>
        <v>0</v>
      </c>
      <c r="Q94" s="15">
        <f>ROUND($P$94+$O$94,2)</f>
        <v>0</v>
      </c>
      <c r="R94" s="17"/>
      <c r="S94" s="71"/>
    </row>
    <row r="95" spans="1:19" s="1" customFormat="1" ht="11.1" customHeight="1" outlineLevel="6" x14ac:dyDescent="0.2">
      <c r="A95" s="11"/>
      <c r="B95" s="12" t="s">
        <v>129</v>
      </c>
      <c r="C95" s="13" t="s">
        <v>61</v>
      </c>
      <c r="D95" s="13"/>
      <c r="E95" s="13"/>
      <c r="F95" s="13"/>
      <c r="G95" s="13"/>
      <c r="H95" s="14">
        <v>1</v>
      </c>
      <c r="I95" s="14">
        <f>$H$95</f>
        <v>1</v>
      </c>
      <c r="J95" s="16">
        <v>1</v>
      </c>
      <c r="K95" s="15">
        <f>ROUND($I$95*$J$95,3)</f>
        <v>1</v>
      </c>
      <c r="L95" s="60"/>
      <c r="M95" s="61"/>
      <c r="N95" s="32">
        <f>ROUND($M$95+$L$95,2)</f>
        <v>0</v>
      </c>
      <c r="O95" s="15">
        <f>ROUND($I$95*$L$95,2)</f>
        <v>0</v>
      </c>
      <c r="P95" s="15">
        <f>ROUND($K$95*$M$95,2)</f>
        <v>0</v>
      </c>
      <c r="Q95" s="15">
        <f>ROUND($P$95+$O$95,2)</f>
        <v>0</v>
      </c>
      <c r="R95" s="17"/>
      <c r="S95" s="71"/>
    </row>
    <row r="96" spans="1:19" s="1" customFormat="1" ht="11.1" customHeight="1" outlineLevel="6" x14ac:dyDescent="0.2">
      <c r="A96" s="11"/>
      <c r="B96" s="12" t="s">
        <v>130</v>
      </c>
      <c r="C96" s="13" t="s">
        <v>61</v>
      </c>
      <c r="D96" s="13"/>
      <c r="E96" s="13"/>
      <c r="F96" s="13"/>
      <c r="G96" s="13"/>
      <c r="H96" s="14">
        <v>1</v>
      </c>
      <c r="I96" s="14">
        <f>$H$96</f>
        <v>1</v>
      </c>
      <c r="J96" s="16">
        <v>1</v>
      </c>
      <c r="K96" s="15">
        <f>ROUND($I$96*$J$96,3)</f>
        <v>1</v>
      </c>
      <c r="L96" s="61"/>
      <c r="M96" s="61"/>
      <c r="N96" s="15">
        <f>ROUND($M$96+$L$96,2)</f>
        <v>0</v>
      </c>
      <c r="O96" s="15">
        <f>ROUND($I$96*$L$96,2)</f>
        <v>0</v>
      </c>
      <c r="P96" s="15">
        <f>ROUND($K$96*$M$96,2)</f>
        <v>0</v>
      </c>
      <c r="Q96" s="15">
        <f>ROUND($P$96+$O$96,2)</f>
        <v>0</v>
      </c>
      <c r="R96" s="17"/>
      <c r="S96" s="71"/>
    </row>
    <row r="97" spans="1:19" s="1" customFormat="1" ht="21.95" customHeight="1" outlineLevel="6" x14ac:dyDescent="0.2">
      <c r="A97" s="11"/>
      <c r="B97" s="12" t="s">
        <v>131</v>
      </c>
      <c r="C97" s="13" t="s">
        <v>61</v>
      </c>
      <c r="D97" s="13"/>
      <c r="E97" s="13"/>
      <c r="F97" s="13"/>
      <c r="G97" s="13"/>
      <c r="H97" s="14">
        <v>2</v>
      </c>
      <c r="I97" s="14">
        <f>$H$97</f>
        <v>2</v>
      </c>
      <c r="J97" s="16">
        <v>1</v>
      </c>
      <c r="K97" s="15">
        <f>ROUND($I$97*$J$97,3)</f>
        <v>2</v>
      </c>
      <c r="L97" s="60"/>
      <c r="M97" s="61"/>
      <c r="N97" s="32">
        <f>ROUND($M$97+$L$97,2)</f>
        <v>0</v>
      </c>
      <c r="O97" s="15">
        <f>ROUND($I$97*$L$97,2)</f>
        <v>0</v>
      </c>
      <c r="P97" s="15">
        <f>ROUND($K$97*$M$97,2)</f>
        <v>0</v>
      </c>
      <c r="Q97" s="15">
        <f>ROUND($P$97+$O$97,2)</f>
        <v>0</v>
      </c>
      <c r="R97" s="17"/>
      <c r="S97" s="71"/>
    </row>
    <row r="98" spans="1:19" s="1" customFormat="1" ht="21.95" customHeight="1" outlineLevel="6" x14ac:dyDescent="0.2">
      <c r="A98" s="11"/>
      <c r="B98" s="12" t="s">
        <v>132</v>
      </c>
      <c r="C98" s="13" t="s">
        <v>61</v>
      </c>
      <c r="D98" s="13"/>
      <c r="E98" s="13"/>
      <c r="F98" s="13"/>
      <c r="G98" s="13"/>
      <c r="H98" s="14">
        <v>1</v>
      </c>
      <c r="I98" s="14">
        <f>$H$98</f>
        <v>1</v>
      </c>
      <c r="J98" s="16">
        <v>1</v>
      </c>
      <c r="K98" s="15">
        <f>ROUND($I$98*$J$98,3)</f>
        <v>1</v>
      </c>
      <c r="L98" s="61"/>
      <c r="M98" s="61"/>
      <c r="N98" s="15">
        <f>ROUND($M$98+$L$98,2)</f>
        <v>0</v>
      </c>
      <c r="O98" s="15">
        <f>ROUND($I$98*$L$98,2)</f>
        <v>0</v>
      </c>
      <c r="P98" s="15">
        <f>ROUND($K$98*$M$98,2)</f>
        <v>0</v>
      </c>
      <c r="Q98" s="15">
        <f>ROUND($P$98+$O$98,2)</f>
        <v>0</v>
      </c>
      <c r="R98" s="17"/>
      <c r="S98" s="71"/>
    </row>
    <row r="99" spans="1:19" s="1" customFormat="1" ht="11.1" customHeight="1" outlineLevel="6" x14ac:dyDescent="0.2">
      <c r="A99" s="11"/>
      <c r="B99" s="12" t="s">
        <v>133</v>
      </c>
      <c r="C99" s="13" t="s">
        <v>61</v>
      </c>
      <c r="D99" s="13"/>
      <c r="E99" s="13"/>
      <c r="F99" s="13"/>
      <c r="G99" s="13"/>
      <c r="H99" s="14">
        <v>3</v>
      </c>
      <c r="I99" s="14">
        <f>$H$99</f>
        <v>3</v>
      </c>
      <c r="J99" s="16">
        <v>1</v>
      </c>
      <c r="K99" s="15">
        <f>ROUND($I$99*$J$99,3)</f>
        <v>3</v>
      </c>
      <c r="L99" s="60"/>
      <c r="M99" s="61"/>
      <c r="N99" s="32">
        <f>ROUND($M$99+$L$99,2)</f>
        <v>0</v>
      </c>
      <c r="O99" s="15">
        <f>ROUND($I$99*$L$99,2)</f>
        <v>0</v>
      </c>
      <c r="P99" s="15">
        <f>ROUND($K$99*$M$99,2)</f>
        <v>0</v>
      </c>
      <c r="Q99" s="15">
        <f>ROUND($P$99+$O$99,2)</f>
        <v>0</v>
      </c>
      <c r="R99" s="17"/>
      <c r="S99" s="71"/>
    </row>
    <row r="100" spans="1:19" s="1" customFormat="1" ht="21.95" customHeight="1" outlineLevel="6" x14ac:dyDescent="0.2">
      <c r="A100" s="11"/>
      <c r="B100" s="12" t="s">
        <v>134</v>
      </c>
      <c r="C100" s="13" t="s">
        <v>61</v>
      </c>
      <c r="D100" s="13"/>
      <c r="E100" s="13"/>
      <c r="F100" s="13"/>
      <c r="G100" s="13"/>
      <c r="H100" s="14">
        <v>3</v>
      </c>
      <c r="I100" s="14">
        <f>$H$100</f>
        <v>3</v>
      </c>
      <c r="J100" s="16">
        <v>1</v>
      </c>
      <c r="K100" s="15">
        <f>ROUND($I$100*$J$100,3)</f>
        <v>3</v>
      </c>
      <c r="L100" s="61"/>
      <c r="M100" s="61"/>
      <c r="N100" s="15">
        <f>ROUND($M$100+$L$100,2)</f>
        <v>0</v>
      </c>
      <c r="O100" s="15">
        <f>ROUND($I$100*$L$100,2)</f>
        <v>0</v>
      </c>
      <c r="P100" s="15">
        <f>ROUND($K$100*$M$100,2)</f>
        <v>0</v>
      </c>
      <c r="Q100" s="15">
        <f>ROUND($P$100+$O$100,2)</f>
        <v>0</v>
      </c>
      <c r="R100" s="17"/>
      <c r="S100" s="71"/>
    </row>
    <row r="101" spans="1:19" s="1" customFormat="1" ht="21.95" customHeight="1" outlineLevel="6" x14ac:dyDescent="0.2">
      <c r="A101" s="11"/>
      <c r="B101" s="12" t="s">
        <v>135</v>
      </c>
      <c r="C101" s="13" t="s">
        <v>61</v>
      </c>
      <c r="D101" s="13"/>
      <c r="E101" s="13"/>
      <c r="F101" s="13"/>
      <c r="G101" s="13"/>
      <c r="H101" s="14">
        <v>1</v>
      </c>
      <c r="I101" s="14">
        <f>$H$101</f>
        <v>1</v>
      </c>
      <c r="J101" s="16">
        <v>1</v>
      </c>
      <c r="K101" s="15">
        <f>ROUND($I$101*$J$101,3)</f>
        <v>1</v>
      </c>
      <c r="L101" s="60"/>
      <c r="M101" s="61"/>
      <c r="N101" s="32">
        <f>ROUND($M$101+$L$101,2)</f>
        <v>0</v>
      </c>
      <c r="O101" s="15">
        <f>ROUND($I$101*$L$101,2)</f>
        <v>0</v>
      </c>
      <c r="P101" s="15">
        <f>ROUND($K$101*$M$101,2)</f>
        <v>0</v>
      </c>
      <c r="Q101" s="15">
        <f>ROUND($P$101+$O$101,2)</f>
        <v>0</v>
      </c>
      <c r="R101" s="17"/>
      <c r="S101" s="71"/>
    </row>
    <row r="102" spans="1:19" s="1" customFormat="1" ht="21.95" customHeight="1" outlineLevel="6" x14ac:dyDescent="0.2">
      <c r="A102" s="11"/>
      <c r="B102" s="12" t="s">
        <v>136</v>
      </c>
      <c r="C102" s="13" t="s">
        <v>61</v>
      </c>
      <c r="D102" s="13"/>
      <c r="E102" s="13"/>
      <c r="F102" s="13"/>
      <c r="G102" s="13"/>
      <c r="H102" s="14">
        <v>1</v>
      </c>
      <c r="I102" s="14">
        <f>$H$102</f>
        <v>1</v>
      </c>
      <c r="J102" s="16">
        <v>1</v>
      </c>
      <c r="K102" s="15">
        <f>ROUND($I$102*$J$102,3)</f>
        <v>1</v>
      </c>
      <c r="L102" s="61"/>
      <c r="M102" s="61"/>
      <c r="N102" s="15">
        <f>ROUND($M$102+$L$102,2)</f>
        <v>0</v>
      </c>
      <c r="O102" s="15">
        <f>ROUND($I$102*$L$102,2)</f>
        <v>0</v>
      </c>
      <c r="P102" s="15">
        <f>ROUND($K$102*$M$102,2)</f>
        <v>0</v>
      </c>
      <c r="Q102" s="15">
        <f>ROUND($P$102+$O$102,2)</f>
        <v>0</v>
      </c>
      <c r="R102" s="17"/>
      <c r="S102" s="71"/>
    </row>
    <row r="103" spans="1:19" s="1" customFormat="1" ht="21.95" customHeight="1" outlineLevel="6" x14ac:dyDescent="0.2">
      <c r="A103" s="11"/>
      <c r="B103" s="12" t="s">
        <v>49</v>
      </c>
      <c r="C103" s="13" t="s">
        <v>50</v>
      </c>
      <c r="D103" s="13"/>
      <c r="E103" s="13"/>
      <c r="F103" s="13"/>
      <c r="G103" s="13"/>
      <c r="H103" s="14">
        <v>663</v>
      </c>
      <c r="I103" s="14">
        <f>$H$103</f>
        <v>663</v>
      </c>
      <c r="J103" s="16">
        <v>1</v>
      </c>
      <c r="K103" s="15">
        <f>ROUND($I$103*$J$103,3)</f>
        <v>663</v>
      </c>
      <c r="L103" s="60"/>
      <c r="M103" s="61"/>
      <c r="N103" s="32">
        <f>ROUND($M$103+$L$103,2)</f>
        <v>0</v>
      </c>
      <c r="O103" s="15">
        <f>ROUND($I$103*$L$103,2)</f>
        <v>0</v>
      </c>
      <c r="P103" s="15">
        <f>ROUND($K$103*$M$103,2)</f>
        <v>0</v>
      </c>
      <c r="Q103" s="15">
        <f>ROUND($P$103+$O$103,2)</f>
        <v>0</v>
      </c>
      <c r="R103" s="17" t="s">
        <v>137</v>
      </c>
      <c r="S103" s="71"/>
    </row>
    <row r="104" spans="1:19" s="1" customFormat="1" ht="21.95" customHeight="1" outlineLevel="6" x14ac:dyDescent="0.2">
      <c r="A104" s="11"/>
      <c r="B104" s="12" t="s">
        <v>51</v>
      </c>
      <c r="C104" s="13" t="s">
        <v>50</v>
      </c>
      <c r="D104" s="13"/>
      <c r="E104" s="13"/>
      <c r="F104" s="13"/>
      <c r="G104" s="13"/>
      <c r="H104" s="14">
        <v>9</v>
      </c>
      <c r="I104" s="14">
        <f>$H$104</f>
        <v>9</v>
      </c>
      <c r="J104" s="16">
        <v>1</v>
      </c>
      <c r="K104" s="15">
        <f>ROUND($I$104*$J$104,3)</f>
        <v>9</v>
      </c>
      <c r="L104" s="60"/>
      <c r="M104" s="61"/>
      <c r="N104" s="32">
        <f>ROUND($M$104+$L$104,2)</f>
        <v>0</v>
      </c>
      <c r="O104" s="15">
        <f>ROUND($I$104*$L$104,2)</f>
        <v>0</v>
      </c>
      <c r="P104" s="15">
        <f>ROUND($K$104*$M$104,2)</f>
        <v>0</v>
      </c>
      <c r="Q104" s="15">
        <f>ROUND($P$104+$O$104,2)</f>
        <v>0</v>
      </c>
      <c r="R104" s="17"/>
      <c r="S104" s="71"/>
    </row>
    <row r="105" spans="1:19" s="1" customFormat="1" ht="44.1" customHeight="1" outlineLevel="6" x14ac:dyDescent="0.2">
      <c r="A105" s="11"/>
      <c r="B105" s="12" t="s">
        <v>138</v>
      </c>
      <c r="C105" s="13" t="s">
        <v>50</v>
      </c>
      <c r="D105" s="13"/>
      <c r="E105" s="13"/>
      <c r="F105" s="13"/>
      <c r="G105" s="13"/>
      <c r="H105" s="14">
        <v>15</v>
      </c>
      <c r="I105" s="14">
        <f>$H$105</f>
        <v>15</v>
      </c>
      <c r="J105" s="16">
        <v>1</v>
      </c>
      <c r="K105" s="15">
        <f>ROUND($I$105*$J$105,3)</f>
        <v>15</v>
      </c>
      <c r="L105" s="60"/>
      <c r="M105" s="61"/>
      <c r="N105" s="32">
        <f>ROUND($M$105+$L$105,2)</f>
        <v>0</v>
      </c>
      <c r="O105" s="15">
        <f>ROUND($I$105*$L$105,2)</f>
        <v>0</v>
      </c>
      <c r="P105" s="15">
        <f>ROUND($K$105*$M$105,2)</f>
        <v>0</v>
      </c>
      <c r="Q105" s="15">
        <f>ROUND($P$105+$O$105,2)</f>
        <v>0</v>
      </c>
      <c r="R105" s="17" t="s">
        <v>139</v>
      </c>
      <c r="S105" s="71"/>
    </row>
    <row r="106" spans="1:19" s="1" customFormat="1" ht="12" customHeight="1" outlineLevel="5" x14ac:dyDescent="0.2">
      <c r="A106" s="7"/>
      <c r="B106" s="8" t="s">
        <v>140</v>
      </c>
      <c r="C106" s="9"/>
      <c r="D106" s="9"/>
      <c r="E106" s="9"/>
      <c r="F106" s="9"/>
      <c r="G106" s="9"/>
      <c r="H106" s="10"/>
      <c r="I106" s="10"/>
      <c r="J106" s="10"/>
      <c r="K106" s="10"/>
      <c r="L106" s="62"/>
      <c r="M106" s="62"/>
      <c r="N106" s="10"/>
      <c r="O106" s="10">
        <f>ROUND($O$107+$O$108,2)</f>
        <v>0</v>
      </c>
      <c r="P106" s="10">
        <f>ROUND($P$107+$P$108,2)</f>
        <v>0</v>
      </c>
      <c r="Q106" s="10">
        <f>ROUND($Q$107+$Q$108,2)</f>
        <v>0</v>
      </c>
      <c r="R106" s="10"/>
      <c r="S106" s="62"/>
    </row>
    <row r="107" spans="1:19" s="1" customFormat="1" ht="56.1" customHeight="1" outlineLevel="6" x14ac:dyDescent="0.2">
      <c r="A107" s="11"/>
      <c r="B107" s="12" t="s">
        <v>141</v>
      </c>
      <c r="C107" s="13" t="s">
        <v>50</v>
      </c>
      <c r="D107" s="13"/>
      <c r="E107" s="13"/>
      <c r="F107" s="13"/>
      <c r="G107" s="13"/>
      <c r="H107" s="14">
        <v>15</v>
      </c>
      <c r="I107" s="14">
        <f>$H$107</f>
        <v>15</v>
      </c>
      <c r="J107" s="16">
        <v>1</v>
      </c>
      <c r="K107" s="15">
        <f>ROUND($I$107*$J$107,3)</f>
        <v>15</v>
      </c>
      <c r="L107" s="60"/>
      <c r="M107" s="61"/>
      <c r="N107" s="32">
        <f>ROUND($M$107+$L$107,2)</f>
        <v>0</v>
      </c>
      <c r="O107" s="15">
        <f>ROUND($I$107*$L$107,2)</f>
        <v>0</v>
      </c>
      <c r="P107" s="15">
        <f>ROUND($K$107*$M$107,2)</f>
        <v>0</v>
      </c>
      <c r="Q107" s="15">
        <f>ROUND($P$107+$O$107,2)</f>
        <v>0</v>
      </c>
      <c r="R107" s="17" t="s">
        <v>55</v>
      </c>
      <c r="S107" s="71"/>
    </row>
    <row r="108" spans="1:19" s="1" customFormat="1" ht="66.95" customHeight="1" outlineLevel="6" x14ac:dyDescent="0.2">
      <c r="A108" s="11"/>
      <c r="B108" s="12" t="s">
        <v>54</v>
      </c>
      <c r="C108" s="13" t="s">
        <v>50</v>
      </c>
      <c r="D108" s="13"/>
      <c r="E108" s="13"/>
      <c r="F108" s="13"/>
      <c r="G108" s="13"/>
      <c r="H108" s="18">
        <v>2877</v>
      </c>
      <c r="I108" s="18">
        <f>$H$108</f>
        <v>2877</v>
      </c>
      <c r="J108" s="16">
        <v>1</v>
      </c>
      <c r="K108" s="15">
        <f>ROUND($I$108*$J$108,3)</f>
        <v>2877</v>
      </c>
      <c r="L108" s="60"/>
      <c r="M108" s="61"/>
      <c r="N108" s="32">
        <f>ROUND($M$108+$L$108,2)</f>
        <v>0</v>
      </c>
      <c r="O108" s="15">
        <f>ROUND($I$108*$L$108,2)</f>
        <v>0</v>
      </c>
      <c r="P108" s="15">
        <f>ROUND($K$108*$M$108,2)</f>
        <v>0</v>
      </c>
      <c r="Q108" s="15">
        <f>ROUND($P$108+$O$108,2)</f>
        <v>0</v>
      </c>
      <c r="R108" s="17" t="s">
        <v>142</v>
      </c>
      <c r="S108" s="71"/>
    </row>
    <row r="109" spans="1:19" s="1" customFormat="1" ht="12" customHeight="1" outlineLevel="5" x14ac:dyDescent="0.2">
      <c r="A109" s="7"/>
      <c r="B109" s="8" t="s">
        <v>143</v>
      </c>
      <c r="C109" s="9"/>
      <c r="D109" s="9"/>
      <c r="E109" s="9"/>
      <c r="F109" s="9"/>
      <c r="G109" s="9"/>
      <c r="H109" s="10"/>
      <c r="I109" s="10"/>
      <c r="J109" s="10"/>
      <c r="K109" s="10"/>
      <c r="L109" s="62"/>
      <c r="M109" s="62"/>
      <c r="N109" s="10"/>
      <c r="O109" s="10">
        <f>ROUND($O$111+$O$112+$O$113+$O$114+$O$115+$O$116+$O$117+$O$118+$O$119+$O$120+$O$121+$O$122+$O$123+$O$124+$O$125+$O$126+$O$127+$O$128+$O$129+$O$130+$O$131+$O$132+$O$133+$O$134+$O$135+$O$136+$O$137+$O$138+$O$139+$O$140+$O$141+$O$142+$O$143,2)</f>
        <v>0</v>
      </c>
      <c r="P109" s="10">
        <f>ROUND($P$111+$P$112+$P$113+$P$114+$P$115+$P$116+$P$117+$P$118+$P$119+$P$120+$P$121+$P$122+$P$123+$P$124+$P$125+$P$126+$P$127+$P$128+$P$129+$P$130+$P$131+$P$132+$P$133+$P$134+$P$135+$P$136+$P$137+$P$138+$P$139+$P$140+$P$141+$P$142+$P$143,2)</f>
        <v>0</v>
      </c>
      <c r="Q109" s="10">
        <f>ROUND($Q$111+$Q$112+$Q$113+$Q$114+$Q$115+$Q$116+$Q$117+$Q$118+$Q$119+$Q$120+$Q$121+$Q$122+$Q$123+$Q$124+$Q$125+$Q$126+$Q$127+$Q$128+$Q$129+$Q$130+$Q$131+$Q$132+$Q$133+$Q$134+$Q$135+$Q$136+$Q$137+$Q$138+$Q$139+$Q$140+$Q$141+$Q$142+$Q$143,2)</f>
        <v>0</v>
      </c>
      <c r="R109" s="10"/>
      <c r="S109" s="62"/>
    </row>
    <row r="110" spans="1:19" s="19" customFormat="1" ht="32.1" customHeight="1" outlineLevel="6" x14ac:dyDescent="0.15">
      <c r="A110" s="20">
        <v>78</v>
      </c>
      <c r="B110" s="21" t="s">
        <v>144</v>
      </c>
      <c r="C110" s="22" t="s">
        <v>145</v>
      </c>
      <c r="D110" s="22"/>
      <c r="E110" s="22"/>
      <c r="F110" s="22"/>
      <c r="G110" s="22"/>
      <c r="H110" s="23">
        <v>1</v>
      </c>
      <c r="I110" s="23">
        <v>1</v>
      </c>
      <c r="J110" s="24"/>
      <c r="K110" s="24">
        <f>$K$111</f>
        <v>1</v>
      </c>
      <c r="L110" s="64"/>
      <c r="M110" s="64"/>
      <c r="N110" s="24">
        <f>ROUND($Q$110/$K$110,2)</f>
        <v>0</v>
      </c>
      <c r="O110" s="24">
        <f>ROUND($O$111+$O$112+$O$113+$O$114+$O$115+$O$116+$O$117+$O$118+$O$119+$O$120+$O$121+$O$122+$O$123+$O$124+$O$125+$O$126+$O$127+$O$128+$O$129+$O$130+$O$131,2)</f>
        <v>0</v>
      </c>
      <c r="P110" s="24">
        <f>ROUND($P$111+$P$112+$P$113+$P$114+$P$115+$P$116+$P$117+$P$118+$P$119+$P$120+$P$121+$P$122+$P$123+$P$124+$P$125+$P$126+$P$127+$P$128+$P$129+$P$130+$P$131,2)</f>
        <v>0</v>
      </c>
      <c r="Q110" s="24">
        <f>ROUND($Q$111+$Q$112+$Q$113+$Q$114+$Q$115+$Q$116+$Q$117+$Q$118+$Q$119+$Q$120+$Q$121+$Q$122+$Q$123+$Q$124+$Q$125+$Q$126+$Q$127+$Q$128+$Q$129+$Q$130+$Q$131,2)</f>
        <v>0</v>
      </c>
      <c r="R110" s="25" t="s">
        <v>146</v>
      </c>
      <c r="S110" s="72"/>
    </row>
    <row r="111" spans="1:19" s="26" customFormat="1" ht="11.1" customHeight="1" outlineLevel="7" x14ac:dyDescent="0.2">
      <c r="A111" s="27"/>
      <c r="B111" s="28" t="s">
        <v>22</v>
      </c>
      <c r="C111" s="29" t="s">
        <v>145</v>
      </c>
      <c r="D111" s="29"/>
      <c r="E111" s="29"/>
      <c r="F111" s="29"/>
      <c r="G111" s="29"/>
      <c r="H111" s="30">
        <v>1</v>
      </c>
      <c r="I111" s="30">
        <f>$H$111</f>
        <v>1</v>
      </c>
      <c r="J111" s="30">
        <v>1</v>
      </c>
      <c r="K111" s="31">
        <f>ROUND($I$111*$J$111,3)</f>
        <v>1</v>
      </c>
      <c r="L111" s="65"/>
      <c r="M111" s="66"/>
      <c r="N111" s="58">
        <f>ROUND($M$111+$L$111,2)</f>
        <v>0</v>
      </c>
      <c r="O111" s="31">
        <f>ROUND($I$111*$L$111,2)</f>
        <v>0</v>
      </c>
      <c r="P111" s="31">
        <f>ROUND($K$111*$M$111,2)</f>
        <v>0</v>
      </c>
      <c r="Q111" s="31">
        <f>ROUND($P$111+$O$111,2)</f>
        <v>0</v>
      </c>
      <c r="R111" s="31"/>
      <c r="S111" s="73"/>
    </row>
    <row r="112" spans="1:19" s="1" customFormat="1" ht="33" customHeight="1" outlineLevel="7" x14ac:dyDescent="0.2">
      <c r="A112" s="11"/>
      <c r="B112" s="12" t="s">
        <v>147</v>
      </c>
      <c r="C112" s="13" t="s">
        <v>61</v>
      </c>
      <c r="D112" s="13"/>
      <c r="E112" s="13"/>
      <c r="F112" s="13"/>
      <c r="G112" s="13"/>
      <c r="H112" s="14">
        <v>1</v>
      </c>
      <c r="I112" s="14">
        <f>$H$112</f>
        <v>1</v>
      </c>
      <c r="J112" s="16">
        <v>1</v>
      </c>
      <c r="K112" s="15">
        <f>ROUND($I$112*$J$112,3)</f>
        <v>1</v>
      </c>
      <c r="L112" s="61"/>
      <c r="M112" s="61"/>
      <c r="N112" s="15">
        <f>ROUND($M$112+$L$112,2)</f>
        <v>0</v>
      </c>
      <c r="O112" s="15">
        <f>ROUND($I$112*$L$112,2)</f>
        <v>0</v>
      </c>
      <c r="P112" s="15">
        <f>ROUND($K$112*$M$112,2)</f>
        <v>0</v>
      </c>
      <c r="Q112" s="15">
        <f>ROUND($P$112+$O$112,2)</f>
        <v>0</v>
      </c>
      <c r="R112" s="17" t="s">
        <v>148</v>
      </c>
      <c r="S112" s="71"/>
    </row>
    <row r="113" spans="1:19" s="1" customFormat="1" ht="11.1" customHeight="1" outlineLevel="7" x14ac:dyDescent="0.2">
      <c r="A113" s="11"/>
      <c r="B113" s="12" t="s">
        <v>149</v>
      </c>
      <c r="C113" s="13" t="s">
        <v>61</v>
      </c>
      <c r="D113" s="13"/>
      <c r="E113" s="13"/>
      <c r="F113" s="13"/>
      <c r="G113" s="13"/>
      <c r="H113" s="14">
        <v>1</v>
      </c>
      <c r="I113" s="14">
        <f>$H$113</f>
        <v>1</v>
      </c>
      <c r="J113" s="16">
        <v>1</v>
      </c>
      <c r="K113" s="15">
        <f>ROUND($I$113*$J$113,3)</f>
        <v>1</v>
      </c>
      <c r="L113" s="61"/>
      <c r="M113" s="61"/>
      <c r="N113" s="15">
        <f>ROUND($M$113+$L$113,2)</f>
        <v>0</v>
      </c>
      <c r="O113" s="15">
        <f>ROUND($I$113*$L$113,2)</f>
        <v>0</v>
      </c>
      <c r="P113" s="15">
        <f>ROUND($K$113*$M$113,2)</f>
        <v>0</v>
      </c>
      <c r="Q113" s="15">
        <f>ROUND($P$113+$O$113,2)</f>
        <v>0</v>
      </c>
      <c r="R113" s="17"/>
      <c r="S113" s="71"/>
    </row>
    <row r="114" spans="1:19" s="1" customFormat="1" ht="11.1" customHeight="1" outlineLevel="7" x14ac:dyDescent="0.2">
      <c r="A114" s="11"/>
      <c r="B114" s="12" t="s">
        <v>150</v>
      </c>
      <c r="C114" s="13" t="s">
        <v>61</v>
      </c>
      <c r="D114" s="13"/>
      <c r="E114" s="13"/>
      <c r="F114" s="13"/>
      <c r="G114" s="13"/>
      <c r="H114" s="14">
        <v>1</v>
      </c>
      <c r="I114" s="14">
        <f>$H$114</f>
        <v>1</v>
      </c>
      <c r="J114" s="16">
        <v>1</v>
      </c>
      <c r="K114" s="15">
        <f>ROUND($I$114*$J$114,3)</f>
        <v>1</v>
      </c>
      <c r="L114" s="61"/>
      <c r="M114" s="61"/>
      <c r="N114" s="15">
        <f>ROUND($M$114+$L$114,2)</f>
        <v>0</v>
      </c>
      <c r="O114" s="15">
        <f>ROUND($I$114*$L$114,2)</f>
        <v>0</v>
      </c>
      <c r="P114" s="15">
        <f>ROUND($K$114*$M$114,2)</f>
        <v>0</v>
      </c>
      <c r="Q114" s="15">
        <f>ROUND($P$114+$O$114,2)</f>
        <v>0</v>
      </c>
      <c r="R114" s="17"/>
      <c r="S114" s="71"/>
    </row>
    <row r="115" spans="1:19" s="1" customFormat="1" ht="11.1" customHeight="1" outlineLevel="7" x14ac:dyDescent="0.2">
      <c r="A115" s="11"/>
      <c r="B115" s="12" t="s">
        <v>151</v>
      </c>
      <c r="C115" s="13" t="s">
        <v>61</v>
      </c>
      <c r="D115" s="13"/>
      <c r="E115" s="13"/>
      <c r="F115" s="13"/>
      <c r="G115" s="13"/>
      <c r="H115" s="14">
        <v>1</v>
      </c>
      <c r="I115" s="14">
        <f>$H$115</f>
        <v>1</v>
      </c>
      <c r="J115" s="16">
        <v>1</v>
      </c>
      <c r="K115" s="15">
        <f>ROUND($I$115*$J$115,3)</f>
        <v>1</v>
      </c>
      <c r="L115" s="61"/>
      <c r="M115" s="61"/>
      <c r="N115" s="15">
        <f>ROUND($M$115+$L$115,2)</f>
        <v>0</v>
      </c>
      <c r="O115" s="15">
        <f>ROUND($I$115*$L$115,2)</f>
        <v>0</v>
      </c>
      <c r="P115" s="15">
        <f>ROUND($K$115*$M$115,2)</f>
        <v>0</v>
      </c>
      <c r="Q115" s="15">
        <f>ROUND($P$115+$O$115,2)</f>
        <v>0</v>
      </c>
      <c r="R115" s="17"/>
      <c r="S115" s="71"/>
    </row>
    <row r="116" spans="1:19" s="1" customFormat="1" ht="21.95" customHeight="1" outlineLevel="7" x14ac:dyDescent="0.2">
      <c r="A116" s="11"/>
      <c r="B116" s="12" t="s">
        <v>69</v>
      </c>
      <c r="C116" s="13" t="s">
        <v>61</v>
      </c>
      <c r="D116" s="13"/>
      <c r="E116" s="13"/>
      <c r="F116" s="13"/>
      <c r="G116" s="13"/>
      <c r="H116" s="14">
        <v>3</v>
      </c>
      <c r="I116" s="14">
        <f>$H$116</f>
        <v>3</v>
      </c>
      <c r="J116" s="16">
        <v>1</v>
      </c>
      <c r="K116" s="15">
        <f>ROUND($I$116*$J$116,3)</f>
        <v>3</v>
      </c>
      <c r="L116" s="61"/>
      <c r="M116" s="61"/>
      <c r="N116" s="15">
        <f>ROUND($M$116+$L$116,2)</f>
        <v>0</v>
      </c>
      <c r="O116" s="15">
        <f>ROUND($I$116*$L$116,2)</f>
        <v>0</v>
      </c>
      <c r="P116" s="15">
        <f>ROUND($K$116*$M$116,2)</f>
        <v>0</v>
      </c>
      <c r="Q116" s="15">
        <f>ROUND($P$116+$O$116,2)</f>
        <v>0</v>
      </c>
      <c r="R116" s="17"/>
      <c r="S116" s="71"/>
    </row>
    <row r="117" spans="1:19" s="1" customFormat="1" ht="11.1" customHeight="1" outlineLevel="7" x14ac:dyDescent="0.2">
      <c r="A117" s="11"/>
      <c r="B117" s="12" t="s">
        <v>152</v>
      </c>
      <c r="C117" s="13" t="s">
        <v>61</v>
      </c>
      <c r="D117" s="13"/>
      <c r="E117" s="13"/>
      <c r="F117" s="13"/>
      <c r="G117" s="13"/>
      <c r="H117" s="14">
        <v>8</v>
      </c>
      <c r="I117" s="14">
        <f>$H$117</f>
        <v>8</v>
      </c>
      <c r="J117" s="16">
        <v>1</v>
      </c>
      <c r="K117" s="15">
        <f>ROUND($I$117*$J$117,3)</f>
        <v>8</v>
      </c>
      <c r="L117" s="61"/>
      <c r="M117" s="61"/>
      <c r="N117" s="15">
        <f>ROUND($M$117+$L$117,2)</f>
        <v>0</v>
      </c>
      <c r="O117" s="15">
        <f>ROUND($I$117*$L$117,2)</f>
        <v>0</v>
      </c>
      <c r="P117" s="15">
        <f>ROUND($K$117*$M$117,2)</f>
        <v>0</v>
      </c>
      <c r="Q117" s="15">
        <f>ROUND($P$117+$O$117,2)</f>
        <v>0</v>
      </c>
      <c r="R117" s="17"/>
      <c r="S117" s="71"/>
    </row>
    <row r="118" spans="1:19" s="1" customFormat="1" ht="11.1" customHeight="1" outlineLevel="7" x14ac:dyDescent="0.2">
      <c r="A118" s="11"/>
      <c r="B118" s="12" t="s">
        <v>67</v>
      </c>
      <c r="C118" s="13" t="s">
        <v>61</v>
      </c>
      <c r="D118" s="13"/>
      <c r="E118" s="13"/>
      <c r="F118" s="13"/>
      <c r="G118" s="13"/>
      <c r="H118" s="14">
        <v>1</v>
      </c>
      <c r="I118" s="14">
        <f>$H$118</f>
        <v>1</v>
      </c>
      <c r="J118" s="16">
        <v>1</v>
      </c>
      <c r="K118" s="15">
        <f>ROUND($I$118*$J$118,3)</f>
        <v>1</v>
      </c>
      <c r="L118" s="61"/>
      <c r="M118" s="61"/>
      <c r="N118" s="15">
        <f>ROUND($M$118+$L$118,2)</f>
        <v>0</v>
      </c>
      <c r="O118" s="15">
        <f>ROUND($I$118*$L$118,2)</f>
        <v>0</v>
      </c>
      <c r="P118" s="15">
        <f>ROUND($K$118*$M$118,2)</f>
        <v>0</v>
      </c>
      <c r="Q118" s="15">
        <f>ROUND($P$118+$O$118,2)</f>
        <v>0</v>
      </c>
      <c r="R118" s="17"/>
      <c r="S118" s="71"/>
    </row>
    <row r="119" spans="1:19" s="1" customFormat="1" ht="11.1" customHeight="1" outlineLevel="7" x14ac:dyDescent="0.2">
      <c r="A119" s="11"/>
      <c r="B119" s="12" t="s">
        <v>153</v>
      </c>
      <c r="C119" s="13" t="s">
        <v>61</v>
      </c>
      <c r="D119" s="13"/>
      <c r="E119" s="13"/>
      <c r="F119" s="13"/>
      <c r="G119" s="13"/>
      <c r="H119" s="14">
        <v>3</v>
      </c>
      <c r="I119" s="14">
        <f>$H$119</f>
        <v>3</v>
      </c>
      <c r="J119" s="16">
        <v>1</v>
      </c>
      <c r="K119" s="15">
        <f>ROUND($I$119*$J$119,3)</f>
        <v>3</v>
      </c>
      <c r="L119" s="61"/>
      <c r="M119" s="61"/>
      <c r="N119" s="15">
        <f>ROUND($M$119+$L$119,2)</f>
        <v>0</v>
      </c>
      <c r="O119" s="15">
        <f>ROUND($I$119*$L$119,2)</f>
        <v>0</v>
      </c>
      <c r="P119" s="15">
        <f>ROUND($K$119*$M$119,2)</f>
        <v>0</v>
      </c>
      <c r="Q119" s="15">
        <f>ROUND($P$119+$O$119,2)</f>
        <v>0</v>
      </c>
      <c r="R119" s="17"/>
      <c r="S119" s="71"/>
    </row>
    <row r="120" spans="1:19" s="1" customFormat="1" ht="11.1" customHeight="1" outlineLevel="7" x14ac:dyDescent="0.2">
      <c r="A120" s="11"/>
      <c r="B120" s="12" t="s">
        <v>154</v>
      </c>
      <c r="C120" s="13" t="s">
        <v>61</v>
      </c>
      <c r="D120" s="13"/>
      <c r="E120" s="13"/>
      <c r="F120" s="13"/>
      <c r="G120" s="13"/>
      <c r="H120" s="14">
        <v>1</v>
      </c>
      <c r="I120" s="14">
        <f>$H$120</f>
        <v>1</v>
      </c>
      <c r="J120" s="16">
        <v>1</v>
      </c>
      <c r="K120" s="15">
        <f>ROUND($I$120*$J$120,3)</f>
        <v>1</v>
      </c>
      <c r="L120" s="61"/>
      <c r="M120" s="61"/>
      <c r="N120" s="15">
        <f>ROUND($M$120+$L$120,2)</f>
        <v>0</v>
      </c>
      <c r="O120" s="15">
        <f>ROUND($I$120*$L$120,2)</f>
        <v>0</v>
      </c>
      <c r="P120" s="15">
        <f>ROUND($K$120*$M$120,2)</f>
        <v>0</v>
      </c>
      <c r="Q120" s="15">
        <f>ROUND($P$120+$O$120,2)</f>
        <v>0</v>
      </c>
      <c r="R120" s="17"/>
      <c r="S120" s="71"/>
    </row>
    <row r="121" spans="1:19" s="1" customFormat="1" ht="21.95" customHeight="1" outlineLevel="7" x14ac:dyDescent="0.2">
      <c r="A121" s="11"/>
      <c r="B121" s="12" t="s">
        <v>155</v>
      </c>
      <c r="C121" s="13" t="s">
        <v>61</v>
      </c>
      <c r="D121" s="13"/>
      <c r="E121" s="13"/>
      <c r="F121" s="13"/>
      <c r="G121" s="13"/>
      <c r="H121" s="14">
        <v>1</v>
      </c>
      <c r="I121" s="14">
        <f>$H$121</f>
        <v>1</v>
      </c>
      <c r="J121" s="16">
        <v>1</v>
      </c>
      <c r="K121" s="15">
        <f>ROUND($I$121*$J$121,3)</f>
        <v>1</v>
      </c>
      <c r="L121" s="61"/>
      <c r="M121" s="61"/>
      <c r="N121" s="15">
        <f>ROUND($M$121+$L$121,2)</f>
        <v>0</v>
      </c>
      <c r="O121" s="15">
        <f>ROUND($I$121*$L$121,2)</f>
        <v>0</v>
      </c>
      <c r="P121" s="15">
        <f>ROUND($K$121*$M$121,2)</f>
        <v>0</v>
      </c>
      <c r="Q121" s="15">
        <f>ROUND($P$121+$O$121,2)</f>
        <v>0</v>
      </c>
      <c r="R121" s="17"/>
      <c r="S121" s="71"/>
    </row>
    <row r="122" spans="1:19" s="1" customFormat="1" ht="11.1" customHeight="1" outlineLevel="7" x14ac:dyDescent="0.2">
      <c r="A122" s="11"/>
      <c r="B122" s="12" t="s">
        <v>156</v>
      </c>
      <c r="C122" s="13" t="s">
        <v>61</v>
      </c>
      <c r="D122" s="13"/>
      <c r="E122" s="13"/>
      <c r="F122" s="13"/>
      <c r="G122" s="13"/>
      <c r="H122" s="14">
        <v>1</v>
      </c>
      <c r="I122" s="14">
        <f>$H$122</f>
        <v>1</v>
      </c>
      <c r="J122" s="16">
        <v>1</v>
      </c>
      <c r="K122" s="15">
        <f>ROUND($I$122*$J$122,3)</f>
        <v>1</v>
      </c>
      <c r="L122" s="61"/>
      <c r="M122" s="61"/>
      <c r="N122" s="15">
        <f>ROUND($M$122+$L$122,2)</f>
        <v>0</v>
      </c>
      <c r="O122" s="15">
        <f>ROUND($I$122*$L$122,2)</f>
        <v>0</v>
      </c>
      <c r="P122" s="15">
        <f>ROUND($K$122*$M$122,2)</f>
        <v>0</v>
      </c>
      <c r="Q122" s="15">
        <f>ROUND($P$122+$O$122,2)</f>
        <v>0</v>
      </c>
      <c r="R122" s="17"/>
      <c r="S122" s="71"/>
    </row>
    <row r="123" spans="1:19" s="1" customFormat="1" ht="11.1" customHeight="1" outlineLevel="7" x14ac:dyDescent="0.2">
      <c r="A123" s="11"/>
      <c r="B123" s="12" t="s">
        <v>157</v>
      </c>
      <c r="C123" s="13" t="s">
        <v>61</v>
      </c>
      <c r="D123" s="13"/>
      <c r="E123" s="13"/>
      <c r="F123" s="13"/>
      <c r="G123" s="13"/>
      <c r="H123" s="14">
        <v>1</v>
      </c>
      <c r="I123" s="14">
        <f>$H$123</f>
        <v>1</v>
      </c>
      <c r="J123" s="16">
        <v>1</v>
      </c>
      <c r="K123" s="15">
        <f>ROUND($I$123*$J$123,3)</f>
        <v>1</v>
      </c>
      <c r="L123" s="61"/>
      <c r="M123" s="61"/>
      <c r="N123" s="15">
        <f>ROUND($M$123+$L$123,2)</f>
        <v>0</v>
      </c>
      <c r="O123" s="15">
        <f>ROUND($I$123*$L$123,2)</f>
        <v>0</v>
      </c>
      <c r="P123" s="15">
        <f>ROUND($K$123*$M$123,2)</f>
        <v>0</v>
      </c>
      <c r="Q123" s="15">
        <f>ROUND($P$123+$O$123,2)</f>
        <v>0</v>
      </c>
      <c r="R123" s="17"/>
      <c r="S123" s="71"/>
    </row>
    <row r="124" spans="1:19" s="1" customFormat="1" ht="11.1" customHeight="1" outlineLevel="7" x14ac:dyDescent="0.2">
      <c r="A124" s="11"/>
      <c r="B124" s="12" t="s">
        <v>158</v>
      </c>
      <c r="C124" s="13" t="s">
        <v>61</v>
      </c>
      <c r="D124" s="13"/>
      <c r="E124" s="13"/>
      <c r="F124" s="13"/>
      <c r="G124" s="13"/>
      <c r="H124" s="14">
        <v>2</v>
      </c>
      <c r="I124" s="14">
        <f>$H$124</f>
        <v>2</v>
      </c>
      <c r="J124" s="16">
        <v>1</v>
      </c>
      <c r="K124" s="15">
        <f>ROUND($I$124*$J$124,3)</f>
        <v>2</v>
      </c>
      <c r="L124" s="61"/>
      <c r="M124" s="61"/>
      <c r="N124" s="15">
        <f>ROUND($M$124+$L$124,2)</f>
        <v>0</v>
      </c>
      <c r="O124" s="15">
        <f>ROUND($I$124*$L$124,2)</f>
        <v>0</v>
      </c>
      <c r="P124" s="15">
        <f>ROUND($K$124*$M$124,2)</f>
        <v>0</v>
      </c>
      <c r="Q124" s="15">
        <f>ROUND($P$124+$O$124,2)</f>
        <v>0</v>
      </c>
      <c r="R124" s="17"/>
      <c r="S124" s="71"/>
    </row>
    <row r="125" spans="1:19" s="1" customFormat="1" ht="11.1" customHeight="1" outlineLevel="7" x14ac:dyDescent="0.2">
      <c r="A125" s="11"/>
      <c r="B125" s="12" t="s">
        <v>159</v>
      </c>
      <c r="C125" s="13" t="s">
        <v>61</v>
      </c>
      <c r="D125" s="13"/>
      <c r="E125" s="13"/>
      <c r="F125" s="13"/>
      <c r="G125" s="13"/>
      <c r="H125" s="14">
        <v>2</v>
      </c>
      <c r="I125" s="14">
        <f>$H$125</f>
        <v>2</v>
      </c>
      <c r="J125" s="16">
        <v>1</v>
      </c>
      <c r="K125" s="15">
        <f>ROUND($I$125*$J$125,3)</f>
        <v>2</v>
      </c>
      <c r="L125" s="61"/>
      <c r="M125" s="61"/>
      <c r="N125" s="15">
        <f>ROUND($M$125+$L$125,2)</f>
        <v>0</v>
      </c>
      <c r="O125" s="15">
        <f>ROUND($I$125*$L$125,2)</f>
        <v>0</v>
      </c>
      <c r="P125" s="15">
        <f>ROUND($K$125*$M$125,2)</f>
        <v>0</v>
      </c>
      <c r="Q125" s="15">
        <f>ROUND($P$125+$O$125,2)</f>
        <v>0</v>
      </c>
      <c r="R125" s="17"/>
      <c r="S125" s="71"/>
    </row>
    <row r="126" spans="1:19" s="1" customFormat="1" ht="21.95" customHeight="1" outlineLevel="7" x14ac:dyDescent="0.2">
      <c r="A126" s="11"/>
      <c r="B126" s="12" t="s">
        <v>160</v>
      </c>
      <c r="C126" s="13" t="s">
        <v>61</v>
      </c>
      <c r="D126" s="13"/>
      <c r="E126" s="13"/>
      <c r="F126" s="13"/>
      <c r="G126" s="13"/>
      <c r="H126" s="14">
        <v>1</v>
      </c>
      <c r="I126" s="14">
        <f>$H$126</f>
        <v>1</v>
      </c>
      <c r="J126" s="16">
        <v>1</v>
      </c>
      <c r="K126" s="15">
        <f>ROUND($I$126*$J$126,3)</f>
        <v>1</v>
      </c>
      <c r="L126" s="61"/>
      <c r="M126" s="61"/>
      <c r="N126" s="15">
        <f>ROUND($M$126+$L$126,2)</f>
        <v>0</v>
      </c>
      <c r="O126" s="15">
        <f>ROUND($I$126*$L$126,2)</f>
        <v>0</v>
      </c>
      <c r="P126" s="15">
        <f>ROUND($K$126*$M$126,2)</f>
        <v>0</v>
      </c>
      <c r="Q126" s="15">
        <f>ROUND($P$126+$O$126,2)</f>
        <v>0</v>
      </c>
      <c r="R126" s="17"/>
      <c r="S126" s="71"/>
    </row>
    <row r="127" spans="1:19" s="1" customFormat="1" ht="21.95" customHeight="1" outlineLevel="7" x14ac:dyDescent="0.2">
      <c r="A127" s="11"/>
      <c r="B127" s="12" t="s">
        <v>161</v>
      </c>
      <c r="C127" s="13" t="s">
        <v>61</v>
      </c>
      <c r="D127" s="13"/>
      <c r="E127" s="13"/>
      <c r="F127" s="13"/>
      <c r="G127" s="13"/>
      <c r="H127" s="14">
        <v>1</v>
      </c>
      <c r="I127" s="14">
        <f>$H$127</f>
        <v>1</v>
      </c>
      <c r="J127" s="16">
        <v>1</v>
      </c>
      <c r="K127" s="15">
        <f>ROUND($I$127*$J$127,3)</f>
        <v>1</v>
      </c>
      <c r="L127" s="61"/>
      <c r="M127" s="61"/>
      <c r="N127" s="15">
        <f>ROUND($M$127+$L$127,2)</f>
        <v>0</v>
      </c>
      <c r="O127" s="15">
        <f>ROUND($I$127*$L$127,2)</f>
        <v>0</v>
      </c>
      <c r="P127" s="15">
        <f>ROUND($K$127*$M$127,2)</f>
        <v>0</v>
      </c>
      <c r="Q127" s="15">
        <f>ROUND($P$127+$O$127,2)</f>
        <v>0</v>
      </c>
      <c r="R127" s="17" t="s">
        <v>162</v>
      </c>
      <c r="S127" s="71"/>
    </row>
    <row r="128" spans="1:19" s="1" customFormat="1" ht="21.95" customHeight="1" outlineLevel="7" x14ac:dyDescent="0.2">
      <c r="A128" s="11"/>
      <c r="B128" s="12" t="s">
        <v>163</v>
      </c>
      <c r="C128" s="13" t="s">
        <v>61</v>
      </c>
      <c r="D128" s="13"/>
      <c r="E128" s="13"/>
      <c r="F128" s="13"/>
      <c r="G128" s="13"/>
      <c r="H128" s="14">
        <v>1</v>
      </c>
      <c r="I128" s="14">
        <f>$H$128</f>
        <v>1</v>
      </c>
      <c r="J128" s="16">
        <v>1</v>
      </c>
      <c r="K128" s="15">
        <f>ROUND($I$128*$J$128,3)</f>
        <v>1</v>
      </c>
      <c r="L128" s="61"/>
      <c r="M128" s="61"/>
      <c r="N128" s="15">
        <f>ROUND($M$128+$L$128,2)</f>
        <v>0</v>
      </c>
      <c r="O128" s="15">
        <f>ROUND($I$128*$L$128,2)</f>
        <v>0</v>
      </c>
      <c r="P128" s="15">
        <f>ROUND($K$128*$M$128,2)</f>
        <v>0</v>
      </c>
      <c r="Q128" s="15">
        <f>ROUND($P$128+$O$128,2)</f>
        <v>0</v>
      </c>
      <c r="R128" s="17" t="s">
        <v>164</v>
      </c>
      <c r="S128" s="71"/>
    </row>
    <row r="129" spans="1:19" s="1" customFormat="1" ht="21.95" customHeight="1" outlineLevel="7" x14ac:dyDescent="0.2">
      <c r="A129" s="11"/>
      <c r="B129" s="12" t="s">
        <v>165</v>
      </c>
      <c r="C129" s="13" t="s">
        <v>61</v>
      </c>
      <c r="D129" s="13"/>
      <c r="E129" s="13"/>
      <c r="F129" s="13"/>
      <c r="G129" s="13"/>
      <c r="H129" s="14">
        <v>2</v>
      </c>
      <c r="I129" s="14">
        <f>$H$129</f>
        <v>2</v>
      </c>
      <c r="J129" s="16">
        <v>1</v>
      </c>
      <c r="K129" s="15">
        <f>ROUND($I$129*$J$129,3)</f>
        <v>2</v>
      </c>
      <c r="L129" s="61"/>
      <c r="M129" s="61"/>
      <c r="N129" s="15">
        <f>ROUND($M$129+$L$129,2)</f>
        <v>0</v>
      </c>
      <c r="O129" s="15">
        <f>ROUND($I$129*$L$129,2)</f>
        <v>0</v>
      </c>
      <c r="P129" s="15">
        <f>ROUND($K$129*$M$129,2)</f>
        <v>0</v>
      </c>
      <c r="Q129" s="15">
        <f>ROUND($P$129+$O$129,2)</f>
        <v>0</v>
      </c>
      <c r="R129" s="17" t="s">
        <v>166</v>
      </c>
      <c r="S129" s="71"/>
    </row>
    <row r="130" spans="1:19" s="1" customFormat="1" ht="21.95" customHeight="1" outlineLevel="7" x14ac:dyDescent="0.2">
      <c r="A130" s="11"/>
      <c r="B130" s="12" t="s">
        <v>167</v>
      </c>
      <c r="C130" s="13" t="s">
        <v>61</v>
      </c>
      <c r="D130" s="13"/>
      <c r="E130" s="13"/>
      <c r="F130" s="13"/>
      <c r="G130" s="13"/>
      <c r="H130" s="14">
        <v>1</v>
      </c>
      <c r="I130" s="14">
        <f>$H$130</f>
        <v>1</v>
      </c>
      <c r="J130" s="16">
        <v>1</v>
      </c>
      <c r="K130" s="15">
        <f>ROUND($I$130*$J$130,3)</f>
        <v>1</v>
      </c>
      <c r="L130" s="61"/>
      <c r="M130" s="61"/>
      <c r="N130" s="15">
        <f>ROUND($M$130+$L$130,2)</f>
        <v>0</v>
      </c>
      <c r="O130" s="15">
        <f>ROUND($I$130*$L$130,2)</f>
        <v>0</v>
      </c>
      <c r="P130" s="15">
        <f>ROUND($K$130*$M$130,2)</f>
        <v>0</v>
      </c>
      <c r="Q130" s="15">
        <f>ROUND($P$130+$O$130,2)</f>
        <v>0</v>
      </c>
      <c r="R130" s="17" t="s">
        <v>168</v>
      </c>
      <c r="S130" s="71"/>
    </row>
    <row r="131" spans="1:19" s="1" customFormat="1" ht="11.1" customHeight="1" outlineLevel="7" x14ac:dyDescent="0.2">
      <c r="A131" s="11"/>
      <c r="B131" s="12" t="s">
        <v>169</v>
      </c>
      <c r="C131" s="13" t="s">
        <v>61</v>
      </c>
      <c r="D131" s="13"/>
      <c r="E131" s="13"/>
      <c r="F131" s="13"/>
      <c r="G131" s="13"/>
      <c r="H131" s="14">
        <v>2</v>
      </c>
      <c r="I131" s="14">
        <f>$H$131</f>
        <v>2</v>
      </c>
      <c r="J131" s="16">
        <v>1</v>
      </c>
      <c r="K131" s="15">
        <f>ROUND($I$131*$J$131,3)</f>
        <v>2</v>
      </c>
      <c r="L131" s="61"/>
      <c r="M131" s="61"/>
      <c r="N131" s="15">
        <f>ROUND($M$131+$L$131,2)</f>
        <v>0</v>
      </c>
      <c r="O131" s="15">
        <f>ROUND($I$131*$L$131,2)</f>
        <v>0</v>
      </c>
      <c r="P131" s="15">
        <f>ROUND($K$131*$M$131,2)</f>
        <v>0</v>
      </c>
      <c r="Q131" s="15">
        <f>ROUND($P$131+$O$131,2)</f>
        <v>0</v>
      </c>
      <c r="R131" s="17" t="s">
        <v>170</v>
      </c>
      <c r="S131" s="71"/>
    </row>
    <row r="132" spans="1:19" s="1" customFormat="1" ht="11.1" customHeight="1" outlineLevel="6" x14ac:dyDescent="0.2">
      <c r="A132" s="11"/>
      <c r="B132" s="12" t="s">
        <v>171</v>
      </c>
      <c r="C132" s="13" t="s">
        <v>61</v>
      </c>
      <c r="D132" s="13" t="s">
        <v>172</v>
      </c>
      <c r="E132" s="13"/>
      <c r="F132" s="13"/>
      <c r="G132" s="13"/>
      <c r="H132" s="14">
        <v>1</v>
      </c>
      <c r="I132" s="14">
        <f>$H$132</f>
        <v>1</v>
      </c>
      <c r="J132" s="16">
        <v>1</v>
      </c>
      <c r="K132" s="15">
        <f>ROUND($I$132*$J$132,3)</f>
        <v>1</v>
      </c>
      <c r="L132" s="63"/>
      <c r="M132" s="61"/>
      <c r="N132" s="57">
        <f>ROUND($M$132+$L$132,2)</f>
        <v>0</v>
      </c>
      <c r="O132" s="15">
        <f>ROUND($I$132*$L$132,2)</f>
        <v>0</v>
      </c>
      <c r="P132" s="15">
        <f>ROUND($K$132*$M$132,2)</f>
        <v>0</v>
      </c>
      <c r="Q132" s="15">
        <f>ROUND($P$132+$O$132,2)</f>
        <v>0</v>
      </c>
      <c r="R132" s="17"/>
      <c r="S132" s="71"/>
    </row>
    <row r="133" spans="1:19" s="1" customFormat="1" ht="11.1" customHeight="1" outlineLevel="6" x14ac:dyDescent="0.2">
      <c r="A133" s="11"/>
      <c r="B133" s="12" t="s">
        <v>173</v>
      </c>
      <c r="C133" s="13" t="s">
        <v>61</v>
      </c>
      <c r="D133" s="13" t="s">
        <v>172</v>
      </c>
      <c r="E133" s="13"/>
      <c r="F133" s="13"/>
      <c r="G133" s="13"/>
      <c r="H133" s="14">
        <v>1</v>
      </c>
      <c r="I133" s="14">
        <f>$H$133</f>
        <v>1</v>
      </c>
      <c r="J133" s="16">
        <v>1</v>
      </c>
      <c r="K133" s="15">
        <f>ROUND($I$133*$J$133,3)</f>
        <v>1</v>
      </c>
      <c r="L133" s="60"/>
      <c r="M133" s="61"/>
      <c r="N133" s="32">
        <f>ROUND($M$133+$L$133,2)</f>
        <v>0</v>
      </c>
      <c r="O133" s="15">
        <f>ROUND($I$133*$L$133,2)</f>
        <v>0</v>
      </c>
      <c r="P133" s="15">
        <f>ROUND($K$133*$M$133,2)</f>
        <v>0</v>
      </c>
      <c r="Q133" s="15">
        <f>ROUND($P$133+$O$133,2)</f>
        <v>0</v>
      </c>
      <c r="R133" s="17"/>
      <c r="S133" s="71"/>
    </row>
    <row r="134" spans="1:19" s="1" customFormat="1" ht="21.95" customHeight="1" outlineLevel="6" x14ac:dyDescent="0.2">
      <c r="A134" s="11"/>
      <c r="B134" s="12" t="s">
        <v>174</v>
      </c>
      <c r="C134" s="13" t="s">
        <v>61</v>
      </c>
      <c r="D134" s="13" t="s">
        <v>172</v>
      </c>
      <c r="E134" s="13"/>
      <c r="F134" s="13"/>
      <c r="G134" s="13"/>
      <c r="H134" s="14">
        <v>2</v>
      </c>
      <c r="I134" s="14">
        <f>$H$134</f>
        <v>2</v>
      </c>
      <c r="J134" s="16">
        <v>1</v>
      </c>
      <c r="K134" s="15">
        <f>ROUND($I$134*$J$134,3)</f>
        <v>2</v>
      </c>
      <c r="L134" s="60"/>
      <c r="M134" s="61"/>
      <c r="N134" s="32">
        <f>ROUND($M$134+$L$134,2)</f>
        <v>0</v>
      </c>
      <c r="O134" s="15">
        <f>ROUND($I$134*$L$134,2)</f>
        <v>0</v>
      </c>
      <c r="P134" s="15">
        <f>ROUND($K$134*$M$134,2)</f>
        <v>0</v>
      </c>
      <c r="Q134" s="15">
        <f>ROUND($P$134+$O$134,2)</f>
        <v>0</v>
      </c>
      <c r="R134" s="17"/>
      <c r="S134" s="71"/>
    </row>
    <row r="135" spans="1:19" s="1" customFormat="1" ht="11.1" customHeight="1" outlineLevel="6" x14ac:dyDescent="0.2">
      <c r="A135" s="11"/>
      <c r="B135" s="12" t="s">
        <v>175</v>
      </c>
      <c r="C135" s="13" t="s">
        <v>61</v>
      </c>
      <c r="D135" s="13" t="s">
        <v>176</v>
      </c>
      <c r="E135" s="13"/>
      <c r="F135" s="13"/>
      <c r="G135" s="13"/>
      <c r="H135" s="14">
        <v>8</v>
      </c>
      <c r="I135" s="14">
        <f>$H$135</f>
        <v>8</v>
      </c>
      <c r="J135" s="16">
        <v>1</v>
      </c>
      <c r="K135" s="15">
        <f>ROUND($I$135*$J$135,3)</f>
        <v>8</v>
      </c>
      <c r="L135" s="60"/>
      <c r="M135" s="61"/>
      <c r="N135" s="32">
        <f>ROUND($M$135+$L$135,2)</f>
        <v>0</v>
      </c>
      <c r="O135" s="15">
        <f>ROUND($I$135*$L$135,2)</f>
        <v>0</v>
      </c>
      <c r="P135" s="15">
        <f>ROUND($K$135*$M$135,2)</f>
        <v>0</v>
      </c>
      <c r="Q135" s="15">
        <f>ROUND($P$135+$O$135,2)</f>
        <v>0</v>
      </c>
      <c r="R135" s="17"/>
      <c r="S135" s="71"/>
    </row>
    <row r="136" spans="1:19" s="1" customFormat="1" ht="11.1" customHeight="1" outlineLevel="6" x14ac:dyDescent="0.2">
      <c r="A136" s="11"/>
      <c r="B136" s="12" t="s">
        <v>177</v>
      </c>
      <c r="C136" s="13" t="s">
        <v>61</v>
      </c>
      <c r="D136" s="13" t="s">
        <v>176</v>
      </c>
      <c r="E136" s="13"/>
      <c r="F136" s="13"/>
      <c r="G136" s="13"/>
      <c r="H136" s="14">
        <v>2</v>
      </c>
      <c r="I136" s="14">
        <f>$H$136</f>
        <v>2</v>
      </c>
      <c r="J136" s="16">
        <v>1</v>
      </c>
      <c r="K136" s="15">
        <f>ROUND($I$136*$J$136,3)</f>
        <v>2</v>
      </c>
      <c r="L136" s="60"/>
      <c r="M136" s="61"/>
      <c r="N136" s="32">
        <f>ROUND($M$136+$L$136,2)</f>
        <v>0</v>
      </c>
      <c r="O136" s="15">
        <f>ROUND($I$136*$L$136,2)</f>
        <v>0</v>
      </c>
      <c r="P136" s="15">
        <f>ROUND($K$136*$M$136,2)</f>
        <v>0</v>
      </c>
      <c r="Q136" s="15">
        <f>ROUND($P$136+$O$136,2)</f>
        <v>0</v>
      </c>
      <c r="R136" s="17"/>
      <c r="S136" s="71"/>
    </row>
    <row r="137" spans="1:19" s="1" customFormat="1" ht="21.95" customHeight="1" outlineLevel="6" x14ac:dyDescent="0.2">
      <c r="A137" s="11"/>
      <c r="B137" s="12" t="s">
        <v>178</v>
      </c>
      <c r="C137" s="13" t="s">
        <v>61</v>
      </c>
      <c r="D137" s="13" t="s">
        <v>176</v>
      </c>
      <c r="E137" s="13"/>
      <c r="F137" s="13"/>
      <c r="G137" s="13"/>
      <c r="H137" s="14">
        <v>2</v>
      </c>
      <c r="I137" s="14">
        <f>$H$137</f>
        <v>2</v>
      </c>
      <c r="J137" s="16">
        <v>1</v>
      </c>
      <c r="K137" s="15">
        <f>ROUND($I$137*$J$137,3)</f>
        <v>2</v>
      </c>
      <c r="L137" s="60"/>
      <c r="M137" s="61"/>
      <c r="N137" s="32">
        <f>ROUND($M$137+$L$137,2)</f>
        <v>0</v>
      </c>
      <c r="O137" s="15">
        <f>ROUND($I$137*$L$137,2)</f>
        <v>0</v>
      </c>
      <c r="P137" s="15">
        <f>ROUND($K$137*$M$137,2)</f>
        <v>0</v>
      </c>
      <c r="Q137" s="15">
        <f>ROUND($P$137+$O$137,2)</f>
        <v>0</v>
      </c>
      <c r="R137" s="17" t="s">
        <v>179</v>
      </c>
      <c r="S137" s="71"/>
    </row>
    <row r="138" spans="1:19" s="1" customFormat="1" ht="11.1" customHeight="1" outlineLevel="6" x14ac:dyDescent="0.2">
      <c r="A138" s="11"/>
      <c r="B138" s="12" t="s">
        <v>180</v>
      </c>
      <c r="C138" s="13" t="s">
        <v>61</v>
      </c>
      <c r="D138" s="13" t="s">
        <v>181</v>
      </c>
      <c r="E138" s="13"/>
      <c r="F138" s="13"/>
      <c r="G138" s="13"/>
      <c r="H138" s="14">
        <v>1</v>
      </c>
      <c r="I138" s="14">
        <f>$H$138</f>
        <v>1</v>
      </c>
      <c r="J138" s="16">
        <v>1</v>
      </c>
      <c r="K138" s="15">
        <f>ROUND($I$138*$J$138,3)</f>
        <v>1</v>
      </c>
      <c r="L138" s="60"/>
      <c r="M138" s="61"/>
      <c r="N138" s="32">
        <f>ROUND($M$138+$L$138,2)</f>
        <v>0</v>
      </c>
      <c r="O138" s="15">
        <f>ROUND($I$138*$L$138,2)</f>
        <v>0</v>
      </c>
      <c r="P138" s="15">
        <f>ROUND($K$138*$M$138,2)</f>
        <v>0</v>
      </c>
      <c r="Q138" s="15">
        <f>ROUND($P$138+$O$138,2)</f>
        <v>0</v>
      </c>
      <c r="R138" s="17"/>
      <c r="S138" s="71"/>
    </row>
    <row r="139" spans="1:19" s="1" customFormat="1" ht="21.95" customHeight="1" outlineLevel="6" x14ac:dyDescent="0.2">
      <c r="A139" s="11"/>
      <c r="B139" s="12" t="s">
        <v>182</v>
      </c>
      <c r="C139" s="13" t="s">
        <v>61</v>
      </c>
      <c r="D139" s="13" t="s">
        <v>181</v>
      </c>
      <c r="E139" s="13"/>
      <c r="F139" s="13"/>
      <c r="G139" s="13"/>
      <c r="H139" s="14">
        <v>3</v>
      </c>
      <c r="I139" s="14">
        <f>$H$139</f>
        <v>3</v>
      </c>
      <c r="J139" s="16">
        <v>1</v>
      </c>
      <c r="K139" s="15">
        <f>ROUND($I$139*$J$139,3)</f>
        <v>3</v>
      </c>
      <c r="L139" s="60"/>
      <c r="M139" s="61"/>
      <c r="N139" s="32">
        <f>ROUND($M$139+$L$139,2)</f>
        <v>0</v>
      </c>
      <c r="O139" s="15">
        <f>ROUND($I$139*$L$139,2)</f>
        <v>0</v>
      </c>
      <c r="P139" s="15">
        <f>ROUND($K$139*$M$139,2)</f>
        <v>0</v>
      </c>
      <c r="Q139" s="15">
        <f>ROUND($P$139+$O$139,2)</f>
        <v>0</v>
      </c>
      <c r="R139" s="17"/>
      <c r="S139" s="71"/>
    </row>
    <row r="140" spans="1:19" s="1" customFormat="1" ht="11.1" customHeight="1" outlineLevel="6" x14ac:dyDescent="0.2">
      <c r="A140" s="11"/>
      <c r="B140" s="12" t="s">
        <v>183</v>
      </c>
      <c r="C140" s="13" t="s">
        <v>61</v>
      </c>
      <c r="D140" s="13" t="s">
        <v>184</v>
      </c>
      <c r="E140" s="13"/>
      <c r="F140" s="13"/>
      <c r="G140" s="13"/>
      <c r="H140" s="14">
        <v>89</v>
      </c>
      <c r="I140" s="14">
        <f>$H$140</f>
        <v>89</v>
      </c>
      <c r="J140" s="16">
        <v>1</v>
      </c>
      <c r="K140" s="15">
        <f>ROUND($I$140*$J$140,3)</f>
        <v>89</v>
      </c>
      <c r="L140" s="60"/>
      <c r="M140" s="61"/>
      <c r="N140" s="32">
        <f>ROUND($M$140+$L$140,2)</f>
        <v>0</v>
      </c>
      <c r="O140" s="15">
        <f>ROUND($I$140*$L$140,2)</f>
        <v>0</v>
      </c>
      <c r="P140" s="15">
        <f>ROUND($K$140*$M$140,2)</f>
        <v>0</v>
      </c>
      <c r="Q140" s="15">
        <f>ROUND($P$140+$O$140,2)</f>
        <v>0</v>
      </c>
      <c r="R140" s="17"/>
      <c r="S140" s="71"/>
    </row>
    <row r="141" spans="1:19" s="1" customFormat="1" ht="21.95" customHeight="1" outlineLevel="6" x14ac:dyDescent="0.2">
      <c r="A141" s="11"/>
      <c r="B141" s="12" t="s">
        <v>185</v>
      </c>
      <c r="C141" s="13" t="s">
        <v>61</v>
      </c>
      <c r="D141" s="13" t="s">
        <v>184</v>
      </c>
      <c r="E141" s="13"/>
      <c r="F141" s="13"/>
      <c r="G141" s="13"/>
      <c r="H141" s="14">
        <v>1</v>
      </c>
      <c r="I141" s="14">
        <f>$H$141</f>
        <v>1</v>
      </c>
      <c r="J141" s="16">
        <v>1</v>
      </c>
      <c r="K141" s="15">
        <f>ROUND($I$141*$J$141,3)</f>
        <v>1</v>
      </c>
      <c r="L141" s="60"/>
      <c r="M141" s="61"/>
      <c r="N141" s="32">
        <f>ROUND($M$141+$L$141,2)</f>
        <v>0</v>
      </c>
      <c r="O141" s="15">
        <f>ROUND($I$141*$L$141,2)</f>
        <v>0</v>
      </c>
      <c r="P141" s="15">
        <f>ROUND($K$141*$M$141,2)</f>
        <v>0</v>
      </c>
      <c r="Q141" s="15">
        <f>ROUND($P$141+$O$141,2)</f>
        <v>0</v>
      </c>
      <c r="R141" s="17"/>
      <c r="S141" s="71"/>
    </row>
    <row r="142" spans="1:19" s="1" customFormat="1" ht="11.1" customHeight="1" outlineLevel="6" x14ac:dyDescent="0.2">
      <c r="A142" s="11"/>
      <c r="B142" s="12" t="s">
        <v>186</v>
      </c>
      <c r="C142" s="13" t="s">
        <v>61</v>
      </c>
      <c r="D142" s="13" t="s">
        <v>184</v>
      </c>
      <c r="E142" s="13"/>
      <c r="F142" s="13"/>
      <c r="G142" s="13"/>
      <c r="H142" s="14">
        <v>15</v>
      </c>
      <c r="I142" s="14">
        <f>$H$142</f>
        <v>15</v>
      </c>
      <c r="J142" s="16">
        <v>1</v>
      </c>
      <c r="K142" s="15">
        <f>ROUND($I$142*$J$142,3)</f>
        <v>15</v>
      </c>
      <c r="L142" s="60"/>
      <c r="M142" s="61"/>
      <c r="N142" s="32">
        <f>ROUND($M$142+$L$142,2)</f>
        <v>0</v>
      </c>
      <c r="O142" s="15">
        <f>ROUND($I$142*$L$142,2)</f>
        <v>0</v>
      </c>
      <c r="P142" s="15">
        <f>ROUND($K$142*$M$142,2)</f>
        <v>0</v>
      </c>
      <c r="Q142" s="15">
        <f>ROUND($P$142+$O$142,2)</f>
        <v>0</v>
      </c>
      <c r="R142" s="17" t="s">
        <v>187</v>
      </c>
      <c r="S142" s="71"/>
    </row>
    <row r="143" spans="1:19" s="1" customFormat="1" ht="11.1" customHeight="1" outlineLevel="6" x14ac:dyDescent="0.2">
      <c r="A143" s="11"/>
      <c r="B143" s="12" t="s">
        <v>188</v>
      </c>
      <c r="C143" s="13" t="s">
        <v>61</v>
      </c>
      <c r="D143" s="13" t="s">
        <v>181</v>
      </c>
      <c r="E143" s="13"/>
      <c r="F143" s="13"/>
      <c r="G143" s="13"/>
      <c r="H143" s="14">
        <v>1</v>
      </c>
      <c r="I143" s="14">
        <f>$H$143</f>
        <v>1</v>
      </c>
      <c r="J143" s="16">
        <v>1</v>
      </c>
      <c r="K143" s="15">
        <f>ROUND($I$143*$J$143,3)</f>
        <v>1</v>
      </c>
      <c r="L143" s="60"/>
      <c r="M143" s="61"/>
      <c r="N143" s="32">
        <f>ROUND($M$143+$L$143,2)</f>
        <v>0</v>
      </c>
      <c r="O143" s="15">
        <f>ROUND($I$143*$L$143,2)</f>
        <v>0</v>
      </c>
      <c r="P143" s="15">
        <f>ROUND($K$143*$M$143,2)</f>
        <v>0</v>
      </c>
      <c r="Q143" s="15">
        <f>ROUND($P$143+$O$143,2)</f>
        <v>0</v>
      </c>
      <c r="R143" s="17"/>
      <c r="S143" s="71"/>
    </row>
    <row r="144" spans="1:19" s="1" customFormat="1" ht="12" customHeight="1" outlineLevel="2" x14ac:dyDescent="0.2">
      <c r="A144" s="7"/>
      <c r="B144" s="8" t="s">
        <v>189</v>
      </c>
      <c r="C144" s="9"/>
      <c r="D144" s="9"/>
      <c r="E144" s="9"/>
      <c r="F144" s="9"/>
      <c r="G144" s="9"/>
      <c r="H144" s="10"/>
      <c r="I144" s="10"/>
      <c r="J144" s="10"/>
      <c r="K144" s="10"/>
      <c r="L144" s="62"/>
      <c r="M144" s="62"/>
      <c r="N144" s="10"/>
      <c r="O144" s="10">
        <f>ROUND($O$148+$O$149+$O$153+$O$155+$O$156+$O$158+$O$159+$O$160+$O$161+$O$162+$O$163+$O$164+$O$165+$O$166+$O$168+$O$169+$O$170+$O$171+$O$173+$O$174+$O$176+$O$177+$O$178+$O$181+$O$182+$O$183+$O$185+$O$187+$O$188+$O$189+$O$190+$O$191+$O$192+$O$193+$O$194+$O$195+$O$196,2)</f>
        <v>0</v>
      </c>
      <c r="P144" s="10">
        <f>ROUND($P$148+$P$149+$P$153+$P$155+$P$156+$P$158+$P$159+$P$160+$P$161+$P$162+$P$163+$P$164+$P$165+$P$166+$P$168+$P$169+$P$170+$P$171+$P$173+$P$174+$P$176+$P$177+$P$178+$P$181+$P$182+$P$183+$P$185+$P$187+$P$188+$P$189+$P$190+$P$191+$P$192+$P$193+$P$194+$P$195+$P$196,2)</f>
        <v>0</v>
      </c>
      <c r="Q144" s="10">
        <f>ROUND($Q$148+$Q$149+$Q$153+$Q$155+$Q$156+$Q$158+$Q$159+$Q$160+$Q$161+$Q$162+$Q$163+$Q$164+$Q$165+$Q$166+$Q$168+$Q$169+$Q$170+$Q$171+$Q$173+$Q$174+$Q$176+$Q$177+$Q$178+$Q$181+$Q$182+$Q$183+$Q$185+$Q$187+$Q$188+$Q$189+$Q$190+$Q$191+$Q$192+$Q$193+$Q$194+$Q$195+$Q$196,2)</f>
        <v>0</v>
      </c>
      <c r="R144" s="10"/>
      <c r="S144" s="62"/>
    </row>
    <row r="145" spans="1:19" s="1" customFormat="1" ht="12" customHeight="1" outlineLevel="3" x14ac:dyDescent="0.2">
      <c r="A145" s="7"/>
      <c r="B145" s="8" t="s">
        <v>190</v>
      </c>
      <c r="C145" s="9"/>
      <c r="D145" s="9"/>
      <c r="E145" s="9"/>
      <c r="F145" s="9"/>
      <c r="G145" s="9"/>
      <c r="H145" s="10"/>
      <c r="I145" s="10"/>
      <c r="J145" s="10"/>
      <c r="K145" s="10"/>
      <c r="L145" s="62"/>
      <c r="M145" s="62"/>
      <c r="N145" s="10"/>
      <c r="O145" s="10">
        <f>ROUND($O$148+$O$149+$O$153+$O$155+$O$156+$O$158+$O$159+$O$160+$O$161+$O$162+$O$163+$O$164+$O$165+$O$166+$O$168+$O$169+$O$170+$O$171+$O$173+$O$174+$O$176+$O$177+$O$178+$O$181+$O$182+$O$183+$O$185+$O$187+$O$188+$O$189+$O$190+$O$191+$O$192+$O$193+$O$194+$O$195+$O$196,2)</f>
        <v>0</v>
      </c>
      <c r="P145" s="10">
        <f>ROUND($P$148+$P$149+$P$153+$P$155+$P$156+$P$158+$P$159+$P$160+$P$161+$P$162+$P$163+$P$164+$P$165+$P$166+$P$168+$P$169+$P$170+$P$171+$P$173+$P$174+$P$176+$P$177+$P$178+$P$181+$P$182+$P$183+$P$185+$P$187+$P$188+$P$189+$P$190+$P$191+$P$192+$P$193+$P$194+$P$195+$P$196,2)</f>
        <v>0</v>
      </c>
      <c r="Q145" s="10">
        <f>ROUND($Q$148+$Q$149+$Q$153+$Q$155+$Q$156+$Q$158+$Q$159+$Q$160+$Q$161+$Q$162+$Q$163+$Q$164+$Q$165+$Q$166+$Q$168+$Q$169+$Q$170+$Q$171+$Q$173+$Q$174+$Q$176+$Q$177+$Q$178+$Q$181+$Q$182+$Q$183+$Q$185+$Q$187+$Q$188+$Q$189+$Q$190+$Q$191+$Q$192+$Q$193+$Q$194+$Q$195+$Q$196,2)</f>
        <v>0</v>
      </c>
      <c r="R145" s="10"/>
      <c r="S145" s="62"/>
    </row>
    <row r="146" spans="1:19" s="1" customFormat="1" ht="12" customHeight="1" outlineLevel="4" x14ac:dyDescent="0.2">
      <c r="A146" s="7"/>
      <c r="B146" s="8" t="s">
        <v>191</v>
      </c>
      <c r="C146" s="9"/>
      <c r="D146" s="9"/>
      <c r="E146" s="9"/>
      <c r="F146" s="9"/>
      <c r="G146" s="9"/>
      <c r="H146" s="10"/>
      <c r="I146" s="10"/>
      <c r="J146" s="10"/>
      <c r="K146" s="10"/>
      <c r="L146" s="62"/>
      <c r="M146" s="62"/>
      <c r="N146" s="10"/>
      <c r="O146" s="10">
        <f>ROUND($O$148+$O$149,2)</f>
        <v>0</v>
      </c>
      <c r="P146" s="10">
        <f>ROUND($P$148+$P$149,2)</f>
        <v>0</v>
      </c>
      <c r="Q146" s="10">
        <f>ROUND($Q$148+$Q$149,2)</f>
        <v>0</v>
      </c>
      <c r="R146" s="10"/>
      <c r="S146" s="62"/>
    </row>
    <row r="147" spans="1:19" s="19" customFormat="1" ht="11.1" customHeight="1" outlineLevel="5" x14ac:dyDescent="0.15">
      <c r="A147" s="20">
        <v>91</v>
      </c>
      <c r="B147" s="21" t="s">
        <v>192</v>
      </c>
      <c r="C147" s="22" t="s">
        <v>50</v>
      </c>
      <c r="D147" s="22"/>
      <c r="E147" s="22"/>
      <c r="F147" s="22"/>
      <c r="G147" s="22"/>
      <c r="H147" s="23">
        <v>100</v>
      </c>
      <c r="I147" s="23">
        <v>100</v>
      </c>
      <c r="J147" s="24"/>
      <c r="K147" s="24">
        <f>$K$148</f>
        <v>100</v>
      </c>
      <c r="L147" s="64"/>
      <c r="M147" s="64"/>
      <c r="N147" s="24">
        <f>ROUND($Q$147/$K$147,2)</f>
        <v>0</v>
      </c>
      <c r="O147" s="24">
        <f>ROUND($O$148+$O$149,2)</f>
        <v>0</v>
      </c>
      <c r="P147" s="24">
        <f>ROUND($P$148+$P$149,2)</f>
        <v>0</v>
      </c>
      <c r="Q147" s="24">
        <f>ROUND($Q$148+$Q$149,2)</f>
        <v>0</v>
      </c>
      <c r="R147" s="25"/>
      <c r="S147" s="72"/>
    </row>
    <row r="148" spans="1:19" s="26" customFormat="1" ht="11.1" customHeight="1" outlineLevel="6" x14ac:dyDescent="0.2">
      <c r="A148" s="27"/>
      <c r="B148" s="28" t="s">
        <v>22</v>
      </c>
      <c r="C148" s="29" t="s">
        <v>50</v>
      </c>
      <c r="D148" s="29"/>
      <c r="E148" s="29"/>
      <c r="F148" s="29"/>
      <c r="G148" s="29"/>
      <c r="H148" s="30">
        <v>100</v>
      </c>
      <c r="I148" s="30">
        <f>$H$148</f>
        <v>100</v>
      </c>
      <c r="J148" s="30">
        <v>1</v>
      </c>
      <c r="K148" s="31">
        <f>ROUND($I$148*$J$148,3)</f>
        <v>100</v>
      </c>
      <c r="L148" s="67"/>
      <c r="M148" s="66"/>
      <c r="N148" s="59">
        <f>ROUND($M$148+$L$148,2)</f>
        <v>0</v>
      </c>
      <c r="O148" s="31">
        <f>ROUND($I$148*$L$148,2)</f>
        <v>0</v>
      </c>
      <c r="P148" s="31">
        <f>ROUND($K$148*$M$148,2)</f>
        <v>0</v>
      </c>
      <c r="Q148" s="31">
        <f>ROUND($P$148+$O$148,2)</f>
        <v>0</v>
      </c>
      <c r="R148" s="31"/>
      <c r="S148" s="73"/>
    </row>
    <row r="149" spans="1:19" s="1" customFormat="1" ht="21.95" customHeight="1" outlineLevel="6" x14ac:dyDescent="0.2">
      <c r="A149" s="11"/>
      <c r="B149" s="12" t="s">
        <v>193</v>
      </c>
      <c r="C149" s="13" t="s">
        <v>50</v>
      </c>
      <c r="D149" s="13"/>
      <c r="E149" s="13"/>
      <c r="F149" s="13"/>
      <c r="G149" s="13"/>
      <c r="H149" s="14">
        <v>100</v>
      </c>
      <c r="I149" s="14">
        <f>$H$149</f>
        <v>100</v>
      </c>
      <c r="J149" s="16">
        <v>1</v>
      </c>
      <c r="K149" s="15">
        <f>ROUND($I$149*$J$149,3)</f>
        <v>100</v>
      </c>
      <c r="L149" s="61"/>
      <c r="M149" s="61"/>
      <c r="N149" s="15">
        <f>ROUND($M$149+$L$149,2)</f>
        <v>0</v>
      </c>
      <c r="O149" s="15">
        <f>ROUND($I$149*$L$149,2)</f>
        <v>0</v>
      </c>
      <c r="P149" s="15">
        <f>ROUND($K$149*$M$149,2)</f>
        <v>0</v>
      </c>
      <c r="Q149" s="15">
        <f>ROUND($P$149+$O$149,2)</f>
        <v>0</v>
      </c>
      <c r="R149" s="17"/>
      <c r="S149" s="71"/>
    </row>
    <row r="150" spans="1:19" s="1" customFormat="1" ht="12" customHeight="1" outlineLevel="4" x14ac:dyDescent="0.2">
      <c r="A150" s="7"/>
      <c r="B150" s="8" t="s">
        <v>194</v>
      </c>
      <c r="C150" s="9"/>
      <c r="D150" s="9"/>
      <c r="E150" s="9"/>
      <c r="F150" s="9"/>
      <c r="G150" s="9"/>
      <c r="H150" s="10"/>
      <c r="I150" s="10"/>
      <c r="J150" s="10"/>
      <c r="K150" s="10"/>
      <c r="L150" s="62"/>
      <c r="M150" s="62"/>
      <c r="N150" s="10"/>
      <c r="O150" s="10">
        <f>ROUND($O$153+$O$155+$O$156+$O$158+$O$159+$O$160+$O$161+$O$162+$O$163+$O$164+$O$165+$O$166+$O$168+$O$169+$O$170+$O$171+$O$173+$O$174+$O$176+$O$177+$O$178,2)</f>
        <v>0</v>
      </c>
      <c r="P150" s="10">
        <f>ROUND($P$153+$P$155+$P$156+$P$158+$P$159+$P$160+$P$161+$P$162+$P$163+$P$164+$P$165+$P$166+$P$168+$P$169+$P$170+$P$171+$P$173+$P$174+$P$176+$P$177+$P$178,2)</f>
        <v>0</v>
      </c>
      <c r="Q150" s="10">
        <f>ROUND($Q$153+$Q$155+$Q$156+$Q$158+$Q$159+$Q$160+$Q$161+$Q$162+$Q$163+$Q$164+$Q$165+$Q$166+$Q$168+$Q$169+$Q$170+$Q$171+$Q$173+$Q$174+$Q$176+$Q$177+$Q$178,2)</f>
        <v>0</v>
      </c>
      <c r="R150" s="10"/>
      <c r="S150" s="62"/>
    </row>
    <row r="151" spans="1:19" s="1" customFormat="1" ht="12" customHeight="1" outlineLevel="5" x14ac:dyDescent="0.2">
      <c r="A151" s="7"/>
      <c r="B151" s="8" t="s">
        <v>195</v>
      </c>
      <c r="C151" s="9"/>
      <c r="D151" s="9"/>
      <c r="E151" s="9"/>
      <c r="F151" s="9"/>
      <c r="G151" s="9"/>
      <c r="H151" s="10"/>
      <c r="I151" s="10"/>
      <c r="J151" s="10"/>
      <c r="K151" s="10"/>
      <c r="L151" s="62"/>
      <c r="M151" s="62"/>
      <c r="N151" s="10"/>
      <c r="O151" s="10">
        <f>ROUND($O$153,2)</f>
        <v>0</v>
      </c>
      <c r="P151" s="10">
        <f>ROUND($P$153,2)</f>
        <v>0</v>
      </c>
      <c r="Q151" s="10">
        <f>ROUND($Q$153,2)</f>
        <v>0</v>
      </c>
      <c r="R151" s="10"/>
      <c r="S151" s="62"/>
    </row>
    <row r="152" spans="1:19" s="19" customFormat="1" ht="21.95" customHeight="1" outlineLevel="6" x14ac:dyDescent="0.15">
      <c r="A152" s="20">
        <v>92</v>
      </c>
      <c r="B152" s="21" t="s">
        <v>196</v>
      </c>
      <c r="C152" s="22" t="s">
        <v>197</v>
      </c>
      <c r="D152" s="22"/>
      <c r="E152" s="22"/>
      <c r="F152" s="22"/>
      <c r="G152" s="22"/>
      <c r="H152" s="23">
        <v>2.851</v>
      </c>
      <c r="I152" s="23">
        <v>2.851</v>
      </c>
      <c r="J152" s="24"/>
      <c r="K152" s="24">
        <f>$K$153</f>
        <v>2.851</v>
      </c>
      <c r="L152" s="64"/>
      <c r="M152" s="64"/>
      <c r="N152" s="24">
        <f>ROUND($Q$152/$K$152,2)</f>
        <v>0</v>
      </c>
      <c r="O152" s="24">
        <f>ROUND($O$153,2)</f>
        <v>0</v>
      </c>
      <c r="P152" s="24">
        <f>ROUND($P$153,2)</f>
        <v>0</v>
      </c>
      <c r="Q152" s="24">
        <f>ROUND($Q$153,2)</f>
        <v>0</v>
      </c>
      <c r="R152" s="25" t="s">
        <v>198</v>
      </c>
      <c r="S152" s="72"/>
    </row>
    <row r="153" spans="1:19" s="26" customFormat="1" ht="11.1" customHeight="1" outlineLevel="7" x14ac:dyDescent="0.2">
      <c r="A153" s="27"/>
      <c r="B153" s="28" t="s">
        <v>22</v>
      </c>
      <c r="C153" s="29" t="s">
        <v>197</v>
      </c>
      <c r="D153" s="29"/>
      <c r="E153" s="29"/>
      <c r="F153" s="29"/>
      <c r="G153" s="29"/>
      <c r="H153" s="30">
        <v>2.851</v>
      </c>
      <c r="I153" s="30">
        <f>$H$153</f>
        <v>2.851</v>
      </c>
      <c r="J153" s="30">
        <v>1</v>
      </c>
      <c r="K153" s="31">
        <f>ROUND($I$153*$J$153,3)</f>
        <v>2.851</v>
      </c>
      <c r="L153" s="67"/>
      <c r="M153" s="66"/>
      <c r="N153" s="59">
        <f>ROUND($M$153+$L$153,2)</f>
        <v>0</v>
      </c>
      <c r="O153" s="31">
        <f>ROUND($I$153*$L$153,2)</f>
        <v>0</v>
      </c>
      <c r="P153" s="31">
        <f>ROUND($K$153*$M$153,2)</f>
        <v>0</v>
      </c>
      <c r="Q153" s="31">
        <f>ROUND($P$153+$O$153,2)</f>
        <v>0</v>
      </c>
      <c r="R153" s="31"/>
      <c r="S153" s="73"/>
    </row>
    <row r="154" spans="1:19" s="1" customFormat="1" ht="12" customHeight="1" outlineLevel="5" x14ac:dyDescent="0.2">
      <c r="A154" s="7"/>
      <c r="B154" s="8" t="s">
        <v>199</v>
      </c>
      <c r="C154" s="9"/>
      <c r="D154" s="9"/>
      <c r="E154" s="9"/>
      <c r="F154" s="9"/>
      <c r="G154" s="9"/>
      <c r="H154" s="10"/>
      <c r="I154" s="10"/>
      <c r="J154" s="10"/>
      <c r="K154" s="10"/>
      <c r="L154" s="62"/>
      <c r="M154" s="62"/>
      <c r="N154" s="10"/>
      <c r="O154" s="10">
        <f>ROUND($O$155+$O$156,2)</f>
        <v>0</v>
      </c>
      <c r="P154" s="10">
        <f>ROUND($P$155+$P$156,2)</f>
        <v>0</v>
      </c>
      <c r="Q154" s="10">
        <f>ROUND($Q$155+$Q$156,2)</f>
        <v>0</v>
      </c>
      <c r="R154" s="10"/>
      <c r="S154" s="62"/>
    </row>
    <row r="155" spans="1:19" s="1" customFormat="1" ht="21.95" customHeight="1" outlineLevel="6" x14ac:dyDescent="0.2">
      <c r="A155" s="11"/>
      <c r="B155" s="12" t="s">
        <v>200</v>
      </c>
      <c r="C155" s="13" t="s">
        <v>61</v>
      </c>
      <c r="D155" s="13"/>
      <c r="E155" s="13"/>
      <c r="F155" s="13"/>
      <c r="G155" s="13"/>
      <c r="H155" s="14">
        <v>36</v>
      </c>
      <c r="I155" s="14">
        <f>$H$155</f>
        <v>36</v>
      </c>
      <c r="J155" s="16">
        <v>1</v>
      </c>
      <c r="K155" s="15">
        <f>ROUND($I$155*$J$155,3)</f>
        <v>36</v>
      </c>
      <c r="L155" s="63"/>
      <c r="M155" s="61"/>
      <c r="N155" s="57">
        <f>ROUND($M$155+$L$155,2)</f>
        <v>0</v>
      </c>
      <c r="O155" s="15">
        <f>ROUND($I$155*$L$155,2)</f>
        <v>0</v>
      </c>
      <c r="P155" s="15">
        <f>ROUND($K$155*$M$155,2)</f>
        <v>0</v>
      </c>
      <c r="Q155" s="15">
        <f>ROUND($P$155+$O$155,2)</f>
        <v>0</v>
      </c>
      <c r="R155" s="17"/>
      <c r="S155" s="71"/>
    </row>
    <row r="156" spans="1:19" s="1" customFormat="1" ht="21.95" customHeight="1" outlineLevel="6" x14ac:dyDescent="0.2">
      <c r="A156" s="11"/>
      <c r="B156" s="12" t="s">
        <v>201</v>
      </c>
      <c r="C156" s="13" t="s">
        <v>61</v>
      </c>
      <c r="D156" s="13"/>
      <c r="E156" s="13"/>
      <c r="F156" s="13"/>
      <c r="G156" s="13"/>
      <c r="H156" s="14">
        <v>8</v>
      </c>
      <c r="I156" s="14">
        <f>$H$156</f>
        <v>8</v>
      </c>
      <c r="J156" s="16">
        <v>1</v>
      </c>
      <c r="K156" s="15">
        <f>ROUND($I$156*$J$156,3)</f>
        <v>8</v>
      </c>
      <c r="L156" s="63"/>
      <c r="M156" s="61"/>
      <c r="N156" s="57">
        <f>ROUND($M$156+$L$156,2)</f>
        <v>0</v>
      </c>
      <c r="O156" s="15">
        <f>ROUND($I$156*$L$156,2)</f>
        <v>0</v>
      </c>
      <c r="P156" s="15">
        <f>ROUND($K$156*$M$156,2)</f>
        <v>0</v>
      </c>
      <c r="Q156" s="15">
        <f>ROUND($P$156+$O$156,2)</f>
        <v>0</v>
      </c>
      <c r="R156" s="17"/>
      <c r="S156" s="71"/>
    </row>
    <row r="157" spans="1:19" s="1" customFormat="1" ht="12" customHeight="1" outlineLevel="5" x14ac:dyDescent="0.2">
      <c r="A157" s="7"/>
      <c r="B157" s="8" t="s">
        <v>202</v>
      </c>
      <c r="C157" s="9"/>
      <c r="D157" s="9"/>
      <c r="E157" s="9"/>
      <c r="F157" s="9"/>
      <c r="G157" s="9"/>
      <c r="H157" s="10"/>
      <c r="I157" s="10"/>
      <c r="J157" s="10"/>
      <c r="K157" s="10"/>
      <c r="L157" s="62"/>
      <c r="M157" s="62"/>
      <c r="N157" s="10"/>
      <c r="O157" s="10">
        <f>ROUND($O$158+$O$159+$O$160+$O$161+$O$162+$O$163+$O$164+$O$165+$O$166+$O$168+$O$169+$O$170+$O$171+$O$173+$O$174,2)</f>
        <v>0</v>
      </c>
      <c r="P157" s="10">
        <f>ROUND($P$158+$P$159+$P$160+$P$161+$P$162+$P$163+$P$164+$P$165+$P$166+$P$168+$P$169+$P$170+$P$171+$P$173+$P$174,2)</f>
        <v>0</v>
      </c>
      <c r="Q157" s="10">
        <f>ROUND($Q$158+$Q$159+$Q$160+$Q$161+$Q$162+$Q$163+$Q$164+$Q$165+$Q$166+$Q$168+$Q$169+$Q$170+$Q$171+$Q$173+$Q$174,2)</f>
        <v>0</v>
      </c>
      <c r="R157" s="10"/>
      <c r="S157" s="62"/>
    </row>
    <row r="158" spans="1:19" s="1" customFormat="1" ht="21.95" customHeight="1" outlineLevel="6" x14ac:dyDescent="0.2">
      <c r="A158" s="11"/>
      <c r="B158" s="12" t="s">
        <v>203</v>
      </c>
      <c r="C158" s="13" t="s">
        <v>61</v>
      </c>
      <c r="D158" s="13"/>
      <c r="E158" s="13"/>
      <c r="F158" s="13"/>
      <c r="G158" s="13"/>
      <c r="H158" s="14">
        <v>2</v>
      </c>
      <c r="I158" s="14">
        <f>$H$158</f>
        <v>2</v>
      </c>
      <c r="J158" s="16">
        <v>1</v>
      </c>
      <c r="K158" s="15">
        <f>ROUND($I$158*$J$158,3)</f>
        <v>2</v>
      </c>
      <c r="L158" s="63"/>
      <c r="M158" s="61"/>
      <c r="N158" s="57">
        <f>ROUND($M$158+$L$158,2)</f>
        <v>0</v>
      </c>
      <c r="O158" s="15">
        <f>ROUND($I$158*$L$158,2)</f>
        <v>0</v>
      </c>
      <c r="P158" s="15">
        <f>ROUND($K$158*$M$158,2)</f>
        <v>0</v>
      </c>
      <c r="Q158" s="15">
        <f>ROUND($P$158+$O$158,2)</f>
        <v>0</v>
      </c>
      <c r="R158" s="17"/>
      <c r="S158" s="71"/>
    </row>
    <row r="159" spans="1:19" s="1" customFormat="1" ht="21.95" customHeight="1" outlineLevel="6" x14ac:dyDescent="0.2">
      <c r="A159" s="11"/>
      <c r="B159" s="12" t="s">
        <v>204</v>
      </c>
      <c r="C159" s="13" t="s">
        <v>61</v>
      </c>
      <c r="D159" s="13"/>
      <c r="E159" s="13"/>
      <c r="F159" s="13"/>
      <c r="G159" s="13"/>
      <c r="H159" s="14">
        <v>2</v>
      </c>
      <c r="I159" s="14">
        <f>$H$159</f>
        <v>2</v>
      </c>
      <c r="J159" s="16">
        <v>1</v>
      </c>
      <c r="K159" s="15">
        <f>ROUND($I$159*$J$159,3)</f>
        <v>2</v>
      </c>
      <c r="L159" s="63"/>
      <c r="M159" s="61"/>
      <c r="N159" s="57">
        <f>ROUND($M$159+$L$159,2)</f>
        <v>0</v>
      </c>
      <c r="O159" s="15">
        <f>ROUND($I$159*$L$159,2)</f>
        <v>0</v>
      </c>
      <c r="P159" s="15">
        <f>ROUND($K$159*$M$159,2)</f>
        <v>0</v>
      </c>
      <c r="Q159" s="15">
        <f>ROUND($P$159+$O$159,2)</f>
        <v>0</v>
      </c>
      <c r="R159" s="17"/>
      <c r="S159" s="71"/>
    </row>
    <row r="160" spans="1:19" s="1" customFormat="1" ht="21.95" customHeight="1" outlineLevel="6" x14ac:dyDescent="0.2">
      <c r="A160" s="11"/>
      <c r="B160" s="12" t="s">
        <v>68</v>
      </c>
      <c r="C160" s="13" t="s">
        <v>61</v>
      </c>
      <c r="D160" s="13"/>
      <c r="E160" s="13"/>
      <c r="F160" s="13"/>
      <c r="G160" s="13"/>
      <c r="H160" s="14">
        <v>8</v>
      </c>
      <c r="I160" s="14">
        <f>$H$160</f>
        <v>8</v>
      </c>
      <c r="J160" s="16">
        <v>1</v>
      </c>
      <c r="K160" s="15">
        <f>ROUND($I$160*$J$160,3)</f>
        <v>8</v>
      </c>
      <c r="L160" s="60"/>
      <c r="M160" s="61"/>
      <c r="N160" s="32">
        <f>ROUND($M$160+$L$160,2)</f>
        <v>0</v>
      </c>
      <c r="O160" s="15">
        <f>ROUND($I$160*$L$160,2)</f>
        <v>0</v>
      </c>
      <c r="P160" s="15">
        <f>ROUND($K$160*$M$160,2)</f>
        <v>0</v>
      </c>
      <c r="Q160" s="15">
        <f>ROUND($P$160+$O$160,2)</f>
        <v>0</v>
      </c>
      <c r="R160" s="17"/>
      <c r="S160" s="71"/>
    </row>
    <row r="161" spans="1:19" s="1" customFormat="1" ht="44.1" customHeight="1" outlineLevel="6" x14ac:dyDescent="0.2">
      <c r="A161" s="11"/>
      <c r="B161" s="12" t="s">
        <v>205</v>
      </c>
      <c r="C161" s="13" t="s">
        <v>61</v>
      </c>
      <c r="D161" s="13"/>
      <c r="E161" s="13"/>
      <c r="F161" s="13"/>
      <c r="G161" s="13"/>
      <c r="H161" s="14">
        <v>44</v>
      </c>
      <c r="I161" s="14">
        <f>$H$161</f>
        <v>44</v>
      </c>
      <c r="J161" s="16">
        <v>1</v>
      </c>
      <c r="K161" s="15">
        <f>ROUND($I$161*$J$161,3)</f>
        <v>44</v>
      </c>
      <c r="L161" s="60"/>
      <c r="M161" s="61"/>
      <c r="N161" s="32">
        <f>ROUND($M$161+$L$161,2)</f>
        <v>0</v>
      </c>
      <c r="O161" s="15">
        <f>ROUND($I$161*$L$161,2)</f>
        <v>0</v>
      </c>
      <c r="P161" s="15">
        <f>ROUND($K$161*$M$161,2)</f>
        <v>0</v>
      </c>
      <c r="Q161" s="15">
        <f>ROUND($P$161+$O$161,2)</f>
        <v>0</v>
      </c>
      <c r="R161" s="17" t="s">
        <v>80</v>
      </c>
      <c r="S161" s="71"/>
    </row>
    <row r="162" spans="1:19" s="1" customFormat="1" ht="11.1" customHeight="1" outlineLevel="6" x14ac:dyDescent="0.2">
      <c r="A162" s="11"/>
      <c r="B162" s="12" t="s">
        <v>206</v>
      </c>
      <c r="C162" s="13" t="s">
        <v>61</v>
      </c>
      <c r="D162" s="13"/>
      <c r="E162" s="13"/>
      <c r="F162" s="13"/>
      <c r="G162" s="13"/>
      <c r="H162" s="14">
        <v>22</v>
      </c>
      <c r="I162" s="14">
        <f>$H$162</f>
        <v>22</v>
      </c>
      <c r="J162" s="16">
        <v>1</v>
      </c>
      <c r="K162" s="15">
        <f>ROUND($I$162*$J$162,3)</f>
        <v>22</v>
      </c>
      <c r="L162" s="60"/>
      <c r="M162" s="61"/>
      <c r="N162" s="32">
        <f>ROUND($M$162+$L$162,2)</f>
        <v>0</v>
      </c>
      <c r="O162" s="15">
        <f>ROUND($I$162*$L$162,2)</f>
        <v>0</v>
      </c>
      <c r="P162" s="15">
        <f>ROUND($K$162*$M$162,2)</f>
        <v>0</v>
      </c>
      <c r="Q162" s="15">
        <f>ROUND($P$162+$O$162,2)</f>
        <v>0</v>
      </c>
      <c r="R162" s="17"/>
      <c r="S162" s="71"/>
    </row>
    <row r="163" spans="1:19" s="1" customFormat="1" ht="11.1" customHeight="1" outlineLevel="6" x14ac:dyDescent="0.2">
      <c r="A163" s="11"/>
      <c r="B163" s="12" t="s">
        <v>207</v>
      </c>
      <c r="C163" s="13" t="s">
        <v>61</v>
      </c>
      <c r="D163" s="13"/>
      <c r="E163" s="13"/>
      <c r="F163" s="13"/>
      <c r="G163" s="13"/>
      <c r="H163" s="14">
        <v>4</v>
      </c>
      <c r="I163" s="14">
        <f>$H$163</f>
        <v>4</v>
      </c>
      <c r="J163" s="16">
        <v>1</v>
      </c>
      <c r="K163" s="15">
        <f>ROUND($I$163*$J$163,3)</f>
        <v>4</v>
      </c>
      <c r="L163" s="60"/>
      <c r="M163" s="61"/>
      <c r="N163" s="32">
        <f>ROUND($M$163+$L$163,2)</f>
        <v>0</v>
      </c>
      <c r="O163" s="15">
        <f>ROUND($I$163*$L$163,2)</f>
        <v>0</v>
      </c>
      <c r="P163" s="15">
        <f>ROUND($K$163*$M$163,2)</f>
        <v>0</v>
      </c>
      <c r="Q163" s="15">
        <f>ROUND($P$163+$O$163,2)</f>
        <v>0</v>
      </c>
      <c r="R163" s="17"/>
      <c r="S163" s="71"/>
    </row>
    <row r="164" spans="1:19" s="1" customFormat="1" ht="44.1" customHeight="1" outlineLevel="6" x14ac:dyDescent="0.2">
      <c r="A164" s="11"/>
      <c r="B164" s="12" t="s">
        <v>208</v>
      </c>
      <c r="C164" s="13" t="s">
        <v>61</v>
      </c>
      <c r="D164" s="13"/>
      <c r="E164" s="13"/>
      <c r="F164" s="13"/>
      <c r="G164" s="13"/>
      <c r="H164" s="14">
        <v>14</v>
      </c>
      <c r="I164" s="14">
        <f>$H$164</f>
        <v>14</v>
      </c>
      <c r="J164" s="16">
        <v>1</v>
      </c>
      <c r="K164" s="15">
        <f>ROUND($I$164*$J$164,3)</f>
        <v>14</v>
      </c>
      <c r="L164" s="60"/>
      <c r="M164" s="61"/>
      <c r="N164" s="32">
        <f>ROUND($M$164+$L$164,2)</f>
        <v>0</v>
      </c>
      <c r="O164" s="15">
        <f>ROUND($I$164*$L$164,2)</f>
        <v>0</v>
      </c>
      <c r="P164" s="15">
        <f>ROUND($K$164*$M$164,2)</f>
        <v>0</v>
      </c>
      <c r="Q164" s="15">
        <f>ROUND($P$164+$O$164,2)</f>
        <v>0</v>
      </c>
      <c r="R164" s="17" t="s">
        <v>80</v>
      </c>
      <c r="S164" s="71"/>
    </row>
    <row r="165" spans="1:19" s="1" customFormat="1" ht="21.95" customHeight="1" outlineLevel="6" x14ac:dyDescent="0.2">
      <c r="A165" s="11"/>
      <c r="B165" s="12" t="s">
        <v>209</v>
      </c>
      <c r="C165" s="13" t="s">
        <v>61</v>
      </c>
      <c r="D165" s="13"/>
      <c r="E165" s="13"/>
      <c r="F165" s="13"/>
      <c r="G165" s="13"/>
      <c r="H165" s="14">
        <v>6</v>
      </c>
      <c r="I165" s="14">
        <f>$H$165</f>
        <v>6</v>
      </c>
      <c r="J165" s="16">
        <v>1</v>
      </c>
      <c r="K165" s="15">
        <f>ROUND($I$165*$J$165,3)</f>
        <v>6</v>
      </c>
      <c r="L165" s="60"/>
      <c r="M165" s="61"/>
      <c r="N165" s="32">
        <f>ROUND($M$165+$L$165,2)</f>
        <v>0</v>
      </c>
      <c r="O165" s="15">
        <f>ROUND($I$165*$L$165,2)</f>
        <v>0</v>
      </c>
      <c r="P165" s="15">
        <f>ROUND($K$165*$M$165,2)</f>
        <v>0</v>
      </c>
      <c r="Q165" s="15">
        <f>ROUND($P$165+$O$165,2)</f>
        <v>0</v>
      </c>
      <c r="R165" s="17"/>
      <c r="S165" s="71"/>
    </row>
    <row r="166" spans="1:19" s="1" customFormat="1" ht="21.95" customHeight="1" outlineLevel="6" x14ac:dyDescent="0.2">
      <c r="A166" s="11"/>
      <c r="B166" s="12" t="s">
        <v>210</v>
      </c>
      <c r="C166" s="13" t="s">
        <v>50</v>
      </c>
      <c r="D166" s="13"/>
      <c r="E166" s="13"/>
      <c r="F166" s="13"/>
      <c r="G166" s="13"/>
      <c r="H166" s="14">
        <v>34</v>
      </c>
      <c r="I166" s="14">
        <f>$H$166</f>
        <v>34</v>
      </c>
      <c r="J166" s="16">
        <v>1</v>
      </c>
      <c r="K166" s="15">
        <f>ROUND($I$166*$J$166,3)</f>
        <v>34</v>
      </c>
      <c r="L166" s="60"/>
      <c r="M166" s="61"/>
      <c r="N166" s="32">
        <f>ROUND($M$166+$L$166,2)</f>
        <v>0</v>
      </c>
      <c r="O166" s="15">
        <f>ROUND($I$166*$L$166,2)</f>
        <v>0</v>
      </c>
      <c r="P166" s="15">
        <f>ROUND($K$166*$M$166,2)</f>
        <v>0</v>
      </c>
      <c r="Q166" s="15">
        <f>ROUND($P$166+$O$166,2)</f>
        <v>0</v>
      </c>
      <c r="R166" s="17" t="s">
        <v>211</v>
      </c>
      <c r="S166" s="71"/>
    </row>
    <row r="167" spans="1:19" s="19" customFormat="1" ht="11.1" customHeight="1" outlineLevel="6" x14ac:dyDescent="0.15">
      <c r="A167" s="20">
        <v>104</v>
      </c>
      <c r="B167" s="21" t="s">
        <v>212</v>
      </c>
      <c r="C167" s="22" t="s">
        <v>61</v>
      </c>
      <c r="D167" s="22"/>
      <c r="E167" s="22"/>
      <c r="F167" s="22"/>
      <c r="G167" s="22"/>
      <c r="H167" s="23">
        <v>7</v>
      </c>
      <c r="I167" s="23">
        <v>7</v>
      </c>
      <c r="J167" s="24"/>
      <c r="K167" s="24">
        <f>$K$168</f>
        <v>7</v>
      </c>
      <c r="L167" s="64"/>
      <c r="M167" s="64"/>
      <c r="N167" s="24">
        <f>ROUND($Q$167/$K$167,2)</f>
        <v>0</v>
      </c>
      <c r="O167" s="24">
        <f>ROUND($O$168+$O$169+$O$170+$O$171,2)</f>
        <v>0</v>
      </c>
      <c r="P167" s="24">
        <f>ROUND($P$168+$P$169+$P$170+$P$171,2)</f>
        <v>0</v>
      </c>
      <c r="Q167" s="24">
        <f>ROUND($Q$168+$Q$169+$Q$170+$Q$171,2)</f>
        <v>0</v>
      </c>
      <c r="R167" s="25"/>
      <c r="S167" s="72"/>
    </row>
    <row r="168" spans="1:19" s="26" customFormat="1" ht="11.1" customHeight="1" outlineLevel="7" x14ac:dyDescent="0.2">
      <c r="A168" s="27"/>
      <c r="B168" s="28" t="s">
        <v>22</v>
      </c>
      <c r="C168" s="29" t="s">
        <v>61</v>
      </c>
      <c r="D168" s="29"/>
      <c r="E168" s="29"/>
      <c r="F168" s="29"/>
      <c r="G168" s="29"/>
      <c r="H168" s="30">
        <v>7</v>
      </c>
      <c r="I168" s="30">
        <f>$H$168</f>
        <v>7</v>
      </c>
      <c r="J168" s="30">
        <v>1</v>
      </c>
      <c r="K168" s="31">
        <f>ROUND($I$168*$J$168,3)</f>
        <v>7</v>
      </c>
      <c r="L168" s="65"/>
      <c r="M168" s="66"/>
      <c r="N168" s="58">
        <f>ROUND($M$168+$L$168,2)</f>
        <v>0</v>
      </c>
      <c r="O168" s="31">
        <f>ROUND($I$168*$L$168,2)</f>
        <v>0</v>
      </c>
      <c r="P168" s="31">
        <f>ROUND($K$168*$M$168,2)</f>
        <v>0</v>
      </c>
      <c r="Q168" s="31">
        <f>ROUND($P$168+$O$168,2)</f>
        <v>0</v>
      </c>
      <c r="R168" s="31"/>
      <c r="S168" s="73"/>
    </row>
    <row r="169" spans="1:19" s="1" customFormat="1" ht="11.1" customHeight="1" outlineLevel="7" x14ac:dyDescent="0.2">
      <c r="A169" s="11"/>
      <c r="B169" s="12" t="s">
        <v>213</v>
      </c>
      <c r="C169" s="13" t="s">
        <v>61</v>
      </c>
      <c r="D169" s="13"/>
      <c r="E169" s="13"/>
      <c r="F169" s="13"/>
      <c r="G169" s="13"/>
      <c r="H169" s="14">
        <v>7</v>
      </c>
      <c r="I169" s="14">
        <f>$H$169</f>
        <v>7</v>
      </c>
      <c r="J169" s="16">
        <v>1</v>
      </c>
      <c r="K169" s="15">
        <f>ROUND($I$169*$J$169,3)</f>
        <v>7</v>
      </c>
      <c r="L169" s="61"/>
      <c r="M169" s="61"/>
      <c r="N169" s="15">
        <f>ROUND($M$169+$L$169,2)</f>
        <v>0</v>
      </c>
      <c r="O169" s="15">
        <f>ROUND($I$169*$L$169,2)</f>
        <v>0</v>
      </c>
      <c r="P169" s="15">
        <f>ROUND($K$169*$M$169,2)</f>
        <v>0</v>
      </c>
      <c r="Q169" s="15">
        <f>ROUND($P$169+$O$169,2)</f>
        <v>0</v>
      </c>
      <c r="R169" s="17"/>
      <c r="S169" s="71"/>
    </row>
    <row r="170" spans="1:19" s="1" customFormat="1" ht="11.1" customHeight="1" outlineLevel="7" x14ac:dyDescent="0.2">
      <c r="A170" s="11"/>
      <c r="B170" s="12" t="s">
        <v>214</v>
      </c>
      <c r="C170" s="13" t="s">
        <v>197</v>
      </c>
      <c r="D170" s="13"/>
      <c r="E170" s="13"/>
      <c r="F170" s="13"/>
      <c r="G170" s="13"/>
      <c r="H170" s="14">
        <v>2.5</v>
      </c>
      <c r="I170" s="14">
        <f>$H$170</f>
        <v>2.5</v>
      </c>
      <c r="J170" s="32">
        <v>1.02</v>
      </c>
      <c r="K170" s="15">
        <f>ROUND($I$170*$J$170,3)</f>
        <v>2.5499999999999998</v>
      </c>
      <c r="L170" s="61"/>
      <c r="M170" s="61"/>
      <c r="N170" s="15">
        <f>ROUND($M$170+$L$170,2)</f>
        <v>0</v>
      </c>
      <c r="O170" s="15">
        <f>ROUND($I$170*$L$170,2)</f>
        <v>0</v>
      </c>
      <c r="P170" s="15">
        <f>ROUND($K$170*$M$170,2)</f>
        <v>0</v>
      </c>
      <c r="Q170" s="15">
        <f>ROUND($P$170+$O$170,2)</f>
        <v>0</v>
      </c>
      <c r="R170" s="17"/>
      <c r="S170" s="71"/>
    </row>
    <row r="171" spans="1:19" s="1" customFormat="1" ht="11.1" customHeight="1" outlineLevel="7" x14ac:dyDescent="0.2">
      <c r="A171" s="11"/>
      <c r="B171" s="12" t="s">
        <v>215</v>
      </c>
      <c r="C171" s="13" t="s">
        <v>216</v>
      </c>
      <c r="D171" s="13"/>
      <c r="E171" s="13"/>
      <c r="F171" s="13"/>
      <c r="G171" s="13"/>
      <c r="H171" s="14">
        <v>0.39200000000000002</v>
      </c>
      <c r="I171" s="14">
        <f>$H$171</f>
        <v>0.39200000000000002</v>
      </c>
      <c r="J171" s="32">
        <v>1.23</v>
      </c>
      <c r="K171" s="15">
        <f>ROUND($I$171*$J$171,3)</f>
        <v>0.48199999999999998</v>
      </c>
      <c r="L171" s="61"/>
      <c r="M171" s="61"/>
      <c r="N171" s="15">
        <f>ROUND($M$171+$L$171,2)</f>
        <v>0</v>
      </c>
      <c r="O171" s="15">
        <f>ROUND($I$171*$L$171,2)</f>
        <v>0</v>
      </c>
      <c r="P171" s="15">
        <f>ROUND($K$171*$M$171,2)</f>
        <v>0</v>
      </c>
      <c r="Q171" s="15">
        <f>ROUND($P$171+$O$171,2)</f>
        <v>0</v>
      </c>
      <c r="R171" s="17"/>
      <c r="S171" s="71"/>
    </row>
    <row r="172" spans="1:19" s="19" customFormat="1" ht="11.1" customHeight="1" outlineLevel="6" x14ac:dyDescent="0.15">
      <c r="A172" s="20">
        <v>105</v>
      </c>
      <c r="B172" s="21" t="s">
        <v>217</v>
      </c>
      <c r="C172" s="22" t="s">
        <v>61</v>
      </c>
      <c r="D172" s="22"/>
      <c r="E172" s="22"/>
      <c r="F172" s="22"/>
      <c r="G172" s="22"/>
      <c r="H172" s="23">
        <v>7</v>
      </c>
      <c r="I172" s="23">
        <v>7</v>
      </c>
      <c r="J172" s="24"/>
      <c r="K172" s="24">
        <f>$K$173</f>
        <v>7</v>
      </c>
      <c r="L172" s="64"/>
      <c r="M172" s="64"/>
      <c r="N172" s="24">
        <f>ROUND($Q$172/$K$172,2)</f>
        <v>0</v>
      </c>
      <c r="O172" s="24">
        <f>ROUND($O$173+$O$174,2)</f>
        <v>0</v>
      </c>
      <c r="P172" s="24">
        <f>ROUND($P$173+$P$174,2)</f>
        <v>0</v>
      </c>
      <c r="Q172" s="24">
        <f>ROUND($Q$173+$Q$174,2)</f>
        <v>0</v>
      </c>
      <c r="R172" s="25"/>
      <c r="S172" s="72"/>
    </row>
    <row r="173" spans="1:19" s="26" customFormat="1" ht="11.1" customHeight="1" outlineLevel="7" x14ac:dyDescent="0.2">
      <c r="A173" s="27"/>
      <c r="B173" s="28" t="s">
        <v>22</v>
      </c>
      <c r="C173" s="29" t="s">
        <v>61</v>
      </c>
      <c r="D173" s="29"/>
      <c r="E173" s="29"/>
      <c r="F173" s="29"/>
      <c r="G173" s="29"/>
      <c r="H173" s="30">
        <v>7</v>
      </c>
      <c r="I173" s="30">
        <f>$H$173</f>
        <v>7</v>
      </c>
      <c r="J173" s="30">
        <v>1</v>
      </c>
      <c r="K173" s="31">
        <f>ROUND($I$173*$J$173,3)</f>
        <v>7</v>
      </c>
      <c r="L173" s="65"/>
      <c r="M173" s="66"/>
      <c r="N173" s="58">
        <f>ROUND($M$173+$L$173,2)</f>
        <v>0</v>
      </c>
      <c r="O173" s="31">
        <f>ROUND($I$173*$L$173,2)</f>
        <v>0</v>
      </c>
      <c r="P173" s="31">
        <f>ROUND($K$173*$M$173,2)</f>
        <v>0</v>
      </c>
      <c r="Q173" s="31">
        <f>ROUND($P$173+$O$173,2)</f>
        <v>0</v>
      </c>
      <c r="R173" s="31"/>
      <c r="S173" s="73"/>
    </row>
    <row r="174" spans="1:19" s="1" customFormat="1" ht="11.1" customHeight="1" outlineLevel="7" x14ac:dyDescent="0.2">
      <c r="A174" s="11"/>
      <c r="B174" s="12" t="s">
        <v>218</v>
      </c>
      <c r="C174" s="13" t="s">
        <v>61</v>
      </c>
      <c r="D174" s="13"/>
      <c r="E174" s="13"/>
      <c r="F174" s="13"/>
      <c r="G174" s="13"/>
      <c r="H174" s="14">
        <v>7</v>
      </c>
      <c r="I174" s="14">
        <f>$H$174</f>
        <v>7</v>
      </c>
      <c r="J174" s="16">
        <v>1</v>
      </c>
      <c r="K174" s="15">
        <f>ROUND($I$174*$J$174,3)</f>
        <v>7</v>
      </c>
      <c r="L174" s="61"/>
      <c r="M174" s="61"/>
      <c r="N174" s="15">
        <f>ROUND($M$174+$L$174,2)</f>
        <v>0</v>
      </c>
      <c r="O174" s="15">
        <f>ROUND($I$174*$L$174,2)</f>
        <v>0</v>
      </c>
      <c r="P174" s="15">
        <f>ROUND($K$174*$M$174,2)</f>
        <v>0</v>
      </c>
      <c r="Q174" s="15">
        <f>ROUND($P$174+$O$174,2)</f>
        <v>0</v>
      </c>
      <c r="R174" s="17"/>
      <c r="S174" s="71"/>
    </row>
    <row r="175" spans="1:19" s="1" customFormat="1" ht="12" customHeight="1" outlineLevel="5" x14ac:dyDescent="0.2">
      <c r="A175" s="7"/>
      <c r="B175" s="8" t="s">
        <v>219</v>
      </c>
      <c r="C175" s="9"/>
      <c r="D175" s="9"/>
      <c r="E175" s="9"/>
      <c r="F175" s="9"/>
      <c r="G175" s="9"/>
      <c r="H175" s="10"/>
      <c r="I175" s="10"/>
      <c r="J175" s="10"/>
      <c r="K175" s="10"/>
      <c r="L175" s="62"/>
      <c r="M175" s="62"/>
      <c r="N175" s="10"/>
      <c r="O175" s="10">
        <f>ROUND($O$176+$O$177+$O$178,2)</f>
        <v>0</v>
      </c>
      <c r="P175" s="10">
        <f>ROUND($P$176+$P$177+$P$178,2)</f>
        <v>0</v>
      </c>
      <c r="Q175" s="10">
        <f>ROUND($Q$176+$Q$177+$Q$178,2)</f>
        <v>0</v>
      </c>
      <c r="R175" s="10"/>
      <c r="S175" s="62"/>
    </row>
    <row r="176" spans="1:19" s="1" customFormat="1" ht="56.1" customHeight="1" outlineLevel="6" x14ac:dyDescent="0.2">
      <c r="A176" s="11"/>
      <c r="B176" s="12" t="s">
        <v>57</v>
      </c>
      <c r="C176" s="13" t="s">
        <v>50</v>
      </c>
      <c r="D176" s="13"/>
      <c r="E176" s="13"/>
      <c r="F176" s="13"/>
      <c r="G176" s="13"/>
      <c r="H176" s="14">
        <v>442</v>
      </c>
      <c r="I176" s="14">
        <f>$H$176</f>
        <v>442</v>
      </c>
      <c r="J176" s="16">
        <v>1</v>
      </c>
      <c r="K176" s="15">
        <f>ROUND($I$176*$J$176,3)</f>
        <v>442</v>
      </c>
      <c r="L176" s="60"/>
      <c r="M176" s="61"/>
      <c r="N176" s="32">
        <f>ROUND($M$176+$L$176,2)</f>
        <v>0</v>
      </c>
      <c r="O176" s="15">
        <f>ROUND($I$176*$L$176,2)</f>
        <v>0</v>
      </c>
      <c r="P176" s="15">
        <f>ROUND($K$176*$M$176,2)</f>
        <v>0</v>
      </c>
      <c r="Q176" s="15">
        <f>ROUND($P$176+$O$176,2)</f>
        <v>0</v>
      </c>
      <c r="R176" s="17" t="s">
        <v>55</v>
      </c>
      <c r="S176" s="71"/>
    </row>
    <row r="177" spans="1:19" s="1" customFormat="1" ht="56.1" customHeight="1" outlineLevel="6" x14ac:dyDescent="0.2">
      <c r="A177" s="11"/>
      <c r="B177" s="12" t="s">
        <v>95</v>
      </c>
      <c r="C177" s="13" t="s">
        <v>50</v>
      </c>
      <c r="D177" s="13"/>
      <c r="E177" s="13"/>
      <c r="F177" s="13"/>
      <c r="G177" s="13"/>
      <c r="H177" s="14">
        <v>668</v>
      </c>
      <c r="I177" s="14">
        <f>$H$177</f>
        <v>668</v>
      </c>
      <c r="J177" s="16">
        <v>1</v>
      </c>
      <c r="K177" s="15">
        <f>ROUND($I$177*$J$177,3)</f>
        <v>668</v>
      </c>
      <c r="L177" s="60"/>
      <c r="M177" s="61"/>
      <c r="N177" s="32">
        <f>ROUND($M$177+$L$177,2)</f>
        <v>0</v>
      </c>
      <c r="O177" s="15">
        <f>ROUND($I$177*$L$177,2)</f>
        <v>0</v>
      </c>
      <c r="P177" s="15">
        <f>ROUND($K$177*$M$177,2)</f>
        <v>0</v>
      </c>
      <c r="Q177" s="15">
        <f>ROUND($P$177+$O$177,2)</f>
        <v>0</v>
      </c>
      <c r="R177" s="17" t="s">
        <v>55</v>
      </c>
      <c r="S177" s="71"/>
    </row>
    <row r="178" spans="1:19" s="1" customFormat="1" ht="56.1" customHeight="1" outlineLevel="6" x14ac:dyDescent="0.2">
      <c r="A178" s="11"/>
      <c r="B178" s="12" t="s">
        <v>220</v>
      </c>
      <c r="C178" s="13" t="s">
        <v>50</v>
      </c>
      <c r="D178" s="13"/>
      <c r="E178" s="13"/>
      <c r="F178" s="13"/>
      <c r="G178" s="13"/>
      <c r="H178" s="14">
        <v>436</v>
      </c>
      <c r="I178" s="14">
        <f>$H$178</f>
        <v>436</v>
      </c>
      <c r="J178" s="16">
        <v>1</v>
      </c>
      <c r="K178" s="15">
        <f>ROUND($I$178*$J$178,3)</f>
        <v>436</v>
      </c>
      <c r="L178" s="60"/>
      <c r="M178" s="61"/>
      <c r="N178" s="32">
        <f>ROUND($M$178+$L$178,2)</f>
        <v>0</v>
      </c>
      <c r="O178" s="15">
        <f>ROUND($I$178*$L$178,2)</f>
        <v>0</v>
      </c>
      <c r="P178" s="15">
        <f>ROUND($K$178*$M$178,2)</f>
        <v>0</v>
      </c>
      <c r="Q178" s="15">
        <f>ROUND($P$178+$O$178,2)</f>
        <v>0</v>
      </c>
      <c r="R178" s="17" t="s">
        <v>55</v>
      </c>
      <c r="S178" s="71"/>
    </row>
    <row r="179" spans="1:19" s="1" customFormat="1" ht="12" customHeight="1" outlineLevel="4" x14ac:dyDescent="0.2">
      <c r="A179" s="7"/>
      <c r="B179" s="8" t="s">
        <v>221</v>
      </c>
      <c r="C179" s="9"/>
      <c r="D179" s="9"/>
      <c r="E179" s="9"/>
      <c r="F179" s="9"/>
      <c r="G179" s="9"/>
      <c r="H179" s="10"/>
      <c r="I179" s="10"/>
      <c r="J179" s="10"/>
      <c r="K179" s="10"/>
      <c r="L179" s="62"/>
      <c r="M179" s="62"/>
      <c r="N179" s="10"/>
      <c r="O179" s="10">
        <f>ROUND($O$181+$O$182+$O$183+$O$185+$O$187+$O$188+$O$189+$O$190+$O$191+$O$192+$O$193+$O$194+$O$195+$O$196,2)</f>
        <v>0</v>
      </c>
      <c r="P179" s="10">
        <f>ROUND($P$181+$P$182+$P$183+$P$185+$P$187+$P$188+$P$189+$P$190+$P$191+$P$192+$P$193+$P$194+$P$195+$P$196,2)</f>
        <v>0</v>
      </c>
      <c r="Q179" s="10">
        <f>ROUND($Q$181+$Q$182+$Q$183+$Q$185+$Q$187+$Q$188+$Q$189+$Q$190+$Q$191+$Q$192+$Q$193+$Q$194+$Q$195+$Q$196,2)</f>
        <v>0</v>
      </c>
      <c r="R179" s="10"/>
      <c r="S179" s="62"/>
    </row>
    <row r="180" spans="1:19" s="1" customFormat="1" ht="12" customHeight="1" outlineLevel="5" x14ac:dyDescent="0.2">
      <c r="A180" s="7"/>
      <c r="B180" s="8" t="s">
        <v>222</v>
      </c>
      <c r="C180" s="9"/>
      <c r="D180" s="9"/>
      <c r="E180" s="9"/>
      <c r="F180" s="9"/>
      <c r="G180" s="9"/>
      <c r="H180" s="10"/>
      <c r="I180" s="10"/>
      <c r="J180" s="10"/>
      <c r="K180" s="10"/>
      <c r="L180" s="62"/>
      <c r="M180" s="62"/>
      <c r="N180" s="10"/>
      <c r="O180" s="10">
        <f>ROUND($O$181+$O$182+$O$183,2)</f>
        <v>0</v>
      </c>
      <c r="P180" s="10">
        <f>ROUND($P$181+$P$182+$P$183,2)</f>
        <v>0</v>
      </c>
      <c r="Q180" s="10">
        <f>ROUND($Q$181+$Q$182+$Q$183,2)</f>
        <v>0</v>
      </c>
      <c r="R180" s="10"/>
      <c r="S180" s="62"/>
    </row>
    <row r="181" spans="1:19" s="1" customFormat="1" ht="11.1" customHeight="1" outlineLevel="6" x14ac:dyDescent="0.2">
      <c r="A181" s="11"/>
      <c r="B181" s="12" t="s">
        <v>223</v>
      </c>
      <c r="C181" s="13" t="s">
        <v>61</v>
      </c>
      <c r="D181" s="13"/>
      <c r="E181" s="13"/>
      <c r="F181" s="13"/>
      <c r="G181" s="13"/>
      <c r="H181" s="14">
        <v>2</v>
      </c>
      <c r="I181" s="14">
        <f>$H$181</f>
        <v>2</v>
      </c>
      <c r="J181" s="16">
        <v>1</v>
      </c>
      <c r="K181" s="15">
        <f>ROUND($I$181*$J$181,3)</f>
        <v>2</v>
      </c>
      <c r="L181" s="60"/>
      <c r="M181" s="61"/>
      <c r="N181" s="32">
        <f>ROUND($M$181+$L$181,2)</f>
        <v>0</v>
      </c>
      <c r="O181" s="15">
        <f>ROUND($I$181*$L$181,2)</f>
        <v>0</v>
      </c>
      <c r="P181" s="15">
        <f>ROUND($K$181*$M$181,2)</f>
        <v>0</v>
      </c>
      <c r="Q181" s="15">
        <f>ROUND($P$181+$O$181,2)</f>
        <v>0</v>
      </c>
      <c r="R181" s="17"/>
      <c r="S181" s="71"/>
    </row>
    <row r="182" spans="1:19" s="1" customFormat="1" ht="11.1" customHeight="1" outlineLevel="6" x14ac:dyDescent="0.2">
      <c r="A182" s="11"/>
      <c r="B182" s="12" t="s">
        <v>224</v>
      </c>
      <c r="C182" s="13" t="s">
        <v>61</v>
      </c>
      <c r="D182" s="13"/>
      <c r="E182" s="13"/>
      <c r="F182" s="13"/>
      <c r="G182" s="13"/>
      <c r="H182" s="14">
        <v>4</v>
      </c>
      <c r="I182" s="14">
        <f>$H$182</f>
        <v>4</v>
      </c>
      <c r="J182" s="16">
        <v>1</v>
      </c>
      <c r="K182" s="15">
        <f>ROUND($I$182*$J$182,3)</f>
        <v>4</v>
      </c>
      <c r="L182" s="63"/>
      <c r="M182" s="61"/>
      <c r="N182" s="57">
        <f>ROUND($M$182+$L$182,2)</f>
        <v>0</v>
      </c>
      <c r="O182" s="15">
        <f>ROUND($I$182*$L$182,2)</f>
        <v>0</v>
      </c>
      <c r="P182" s="15">
        <f>ROUND($K$182*$M$182,2)</f>
        <v>0</v>
      </c>
      <c r="Q182" s="15">
        <f>ROUND($P$182+$O$182,2)</f>
        <v>0</v>
      </c>
      <c r="R182" s="17"/>
      <c r="S182" s="71"/>
    </row>
    <row r="183" spans="1:19" s="1" customFormat="1" ht="11.1" customHeight="1" outlineLevel="6" x14ac:dyDescent="0.2">
      <c r="A183" s="11"/>
      <c r="B183" s="12" t="s">
        <v>225</v>
      </c>
      <c r="C183" s="13" t="s">
        <v>61</v>
      </c>
      <c r="D183" s="13"/>
      <c r="E183" s="13"/>
      <c r="F183" s="13"/>
      <c r="G183" s="13"/>
      <c r="H183" s="14">
        <v>2</v>
      </c>
      <c r="I183" s="14">
        <f>$H$183</f>
        <v>2</v>
      </c>
      <c r="J183" s="16">
        <v>1</v>
      </c>
      <c r="K183" s="15">
        <f>ROUND($I$183*$J$183,3)</f>
        <v>2</v>
      </c>
      <c r="L183" s="63"/>
      <c r="M183" s="61"/>
      <c r="N183" s="57">
        <f>ROUND($M$183+$L$183,2)</f>
        <v>0</v>
      </c>
      <c r="O183" s="15">
        <f>ROUND($I$183*$L$183,2)</f>
        <v>0</v>
      </c>
      <c r="P183" s="15">
        <f>ROUND($K$183*$M$183,2)</f>
        <v>0</v>
      </c>
      <c r="Q183" s="15">
        <f>ROUND($P$183+$O$183,2)</f>
        <v>0</v>
      </c>
      <c r="R183" s="17"/>
      <c r="S183" s="71"/>
    </row>
    <row r="184" spans="1:19" s="1" customFormat="1" ht="12" customHeight="1" outlineLevel="5" x14ac:dyDescent="0.2">
      <c r="A184" s="7"/>
      <c r="B184" s="8" t="s">
        <v>226</v>
      </c>
      <c r="C184" s="9"/>
      <c r="D184" s="9"/>
      <c r="E184" s="9"/>
      <c r="F184" s="9"/>
      <c r="G184" s="9"/>
      <c r="H184" s="10"/>
      <c r="I184" s="10"/>
      <c r="J184" s="10"/>
      <c r="K184" s="10"/>
      <c r="L184" s="62"/>
      <c r="M184" s="62"/>
      <c r="N184" s="10"/>
      <c r="O184" s="10">
        <f>ROUND($O$185,2)</f>
        <v>0</v>
      </c>
      <c r="P184" s="10">
        <f>ROUND($P$185,2)</f>
        <v>0</v>
      </c>
      <c r="Q184" s="10">
        <f>ROUND($Q$185,2)</f>
        <v>0</v>
      </c>
      <c r="R184" s="10"/>
      <c r="S184" s="62"/>
    </row>
    <row r="185" spans="1:19" s="1" customFormat="1" ht="44.1" customHeight="1" outlineLevel="6" x14ac:dyDescent="0.2">
      <c r="A185" s="11"/>
      <c r="B185" s="12" t="s">
        <v>227</v>
      </c>
      <c r="C185" s="13" t="s">
        <v>61</v>
      </c>
      <c r="D185" s="13"/>
      <c r="E185" s="13"/>
      <c r="F185" s="13"/>
      <c r="G185" s="13"/>
      <c r="H185" s="14">
        <v>8</v>
      </c>
      <c r="I185" s="14">
        <f>$H$185</f>
        <v>8</v>
      </c>
      <c r="J185" s="16">
        <v>1</v>
      </c>
      <c r="K185" s="15">
        <f>ROUND($I$185*$J$185,3)</f>
        <v>8</v>
      </c>
      <c r="L185" s="60"/>
      <c r="M185" s="61"/>
      <c r="N185" s="32">
        <f>ROUND($M$185+$L$185,2)</f>
        <v>0</v>
      </c>
      <c r="O185" s="15">
        <f>ROUND($I$185*$L$185,2)</f>
        <v>0</v>
      </c>
      <c r="P185" s="15">
        <f>ROUND($K$185*$M$185,2)</f>
        <v>0</v>
      </c>
      <c r="Q185" s="15">
        <f>ROUND($P$185+$O$185,2)</f>
        <v>0</v>
      </c>
      <c r="R185" s="17" t="s">
        <v>80</v>
      </c>
      <c r="S185" s="71"/>
    </row>
    <row r="186" spans="1:19" s="1" customFormat="1" ht="12" customHeight="1" outlineLevel="5" x14ac:dyDescent="0.2">
      <c r="A186" s="7"/>
      <c r="B186" s="8" t="s">
        <v>228</v>
      </c>
      <c r="C186" s="9"/>
      <c r="D186" s="9"/>
      <c r="E186" s="9"/>
      <c r="F186" s="9"/>
      <c r="G186" s="9"/>
      <c r="H186" s="10"/>
      <c r="I186" s="10"/>
      <c r="J186" s="10"/>
      <c r="K186" s="10"/>
      <c r="L186" s="62"/>
      <c r="M186" s="62"/>
      <c r="N186" s="10"/>
      <c r="O186" s="10">
        <f>ROUND($O$187+$O$188+$O$189+$O$190+$O$191+$O$192+$O$193+$O$194+$O$195+$O$196,2)</f>
        <v>0</v>
      </c>
      <c r="P186" s="10">
        <f>ROUND($P$187+$P$188+$P$189+$P$190+$P$191+$P$192+$P$193+$P$194+$P$195+$P$196,2)</f>
        <v>0</v>
      </c>
      <c r="Q186" s="10">
        <f>ROUND($Q$187+$Q$188+$Q$189+$Q$190+$Q$191+$Q$192+$Q$193+$Q$194+$Q$195+$Q$196,2)</f>
        <v>0</v>
      </c>
      <c r="R186" s="10"/>
      <c r="S186" s="62"/>
    </row>
    <row r="187" spans="1:19" s="1" customFormat="1" ht="56.1" customHeight="1" outlineLevel="6" x14ac:dyDescent="0.2">
      <c r="A187" s="11"/>
      <c r="B187" s="12" t="s">
        <v>229</v>
      </c>
      <c r="C187" s="13" t="s">
        <v>50</v>
      </c>
      <c r="D187" s="13"/>
      <c r="E187" s="13"/>
      <c r="F187" s="13"/>
      <c r="G187" s="13"/>
      <c r="H187" s="14">
        <v>28</v>
      </c>
      <c r="I187" s="14">
        <f>$H$187</f>
        <v>28</v>
      </c>
      <c r="J187" s="16">
        <v>1</v>
      </c>
      <c r="K187" s="15">
        <f>ROUND($I$187*$J$187,3)</f>
        <v>28</v>
      </c>
      <c r="L187" s="60"/>
      <c r="M187" s="61"/>
      <c r="N187" s="32">
        <f>ROUND($M$187+$L$187,2)</f>
        <v>0</v>
      </c>
      <c r="O187" s="15">
        <f>ROUND($I$187*$L$187,2)</f>
        <v>0</v>
      </c>
      <c r="P187" s="15">
        <f>ROUND($K$187*$M$187,2)</f>
        <v>0</v>
      </c>
      <c r="Q187" s="15">
        <f>ROUND($P$187+$O$187,2)</f>
        <v>0</v>
      </c>
      <c r="R187" s="17" t="s">
        <v>55</v>
      </c>
      <c r="S187" s="71"/>
    </row>
    <row r="188" spans="1:19" s="1" customFormat="1" ht="56.1" customHeight="1" outlineLevel="6" x14ac:dyDescent="0.2">
      <c r="A188" s="11"/>
      <c r="B188" s="12" t="s">
        <v>230</v>
      </c>
      <c r="C188" s="13" t="s">
        <v>61</v>
      </c>
      <c r="D188" s="13" t="s">
        <v>88</v>
      </c>
      <c r="E188" s="13"/>
      <c r="F188" s="13"/>
      <c r="G188" s="13"/>
      <c r="H188" s="14">
        <v>10</v>
      </c>
      <c r="I188" s="14">
        <f>$H$188</f>
        <v>10</v>
      </c>
      <c r="J188" s="16">
        <v>1</v>
      </c>
      <c r="K188" s="15">
        <f>ROUND($I$188*$J$188,3)</f>
        <v>10</v>
      </c>
      <c r="L188" s="60"/>
      <c r="M188" s="61"/>
      <c r="N188" s="32">
        <f>ROUND($M$188+$L$188,2)</f>
        <v>0</v>
      </c>
      <c r="O188" s="15">
        <f>ROUND($I$188*$L$188,2)</f>
        <v>0</v>
      </c>
      <c r="P188" s="15">
        <f>ROUND($K$188*$M$188,2)</f>
        <v>0</v>
      </c>
      <c r="Q188" s="15">
        <f>ROUND($P$188+$O$188,2)</f>
        <v>0</v>
      </c>
      <c r="R188" s="17" t="s">
        <v>55</v>
      </c>
      <c r="S188" s="71"/>
    </row>
    <row r="189" spans="1:19" s="1" customFormat="1" ht="56.1" customHeight="1" outlineLevel="6" x14ac:dyDescent="0.2">
      <c r="A189" s="11"/>
      <c r="B189" s="12" t="s">
        <v>96</v>
      </c>
      <c r="C189" s="13" t="s">
        <v>50</v>
      </c>
      <c r="D189" s="13"/>
      <c r="E189" s="13"/>
      <c r="F189" s="13"/>
      <c r="G189" s="13"/>
      <c r="H189" s="14">
        <v>206</v>
      </c>
      <c r="I189" s="14">
        <f>$H$189</f>
        <v>206</v>
      </c>
      <c r="J189" s="16">
        <v>1</v>
      </c>
      <c r="K189" s="15">
        <f>ROUND($I$189*$J$189,3)</f>
        <v>206</v>
      </c>
      <c r="L189" s="60"/>
      <c r="M189" s="61"/>
      <c r="N189" s="32">
        <f>ROUND($M$189+$L$189,2)</f>
        <v>0</v>
      </c>
      <c r="O189" s="15">
        <f>ROUND($I$189*$L$189,2)</f>
        <v>0</v>
      </c>
      <c r="P189" s="15">
        <f>ROUND($K$189*$M$189,2)</f>
        <v>0</v>
      </c>
      <c r="Q189" s="15">
        <f>ROUND($P$189+$O$189,2)</f>
        <v>0</v>
      </c>
      <c r="R189" s="17" t="s">
        <v>55</v>
      </c>
      <c r="S189" s="71"/>
    </row>
    <row r="190" spans="1:19" s="1" customFormat="1" ht="56.1" customHeight="1" outlineLevel="6" x14ac:dyDescent="0.2">
      <c r="A190" s="11"/>
      <c r="B190" s="12" t="s">
        <v>91</v>
      </c>
      <c r="C190" s="13" t="s">
        <v>50</v>
      </c>
      <c r="D190" s="13"/>
      <c r="E190" s="13"/>
      <c r="F190" s="13"/>
      <c r="G190" s="13"/>
      <c r="H190" s="14">
        <v>4</v>
      </c>
      <c r="I190" s="14">
        <f>$H$190</f>
        <v>4</v>
      </c>
      <c r="J190" s="16">
        <v>1</v>
      </c>
      <c r="K190" s="15">
        <f>ROUND($I$190*$J$190,3)</f>
        <v>4</v>
      </c>
      <c r="L190" s="60"/>
      <c r="M190" s="61"/>
      <c r="N190" s="32">
        <f>ROUND($M$190+$L$190,2)</f>
        <v>0</v>
      </c>
      <c r="O190" s="15">
        <f>ROUND($I$190*$L$190,2)</f>
        <v>0</v>
      </c>
      <c r="P190" s="15">
        <f>ROUND($K$190*$M$190,2)</f>
        <v>0</v>
      </c>
      <c r="Q190" s="15">
        <f>ROUND($P$190+$O$190,2)</f>
        <v>0</v>
      </c>
      <c r="R190" s="17" t="s">
        <v>55</v>
      </c>
      <c r="S190" s="71"/>
    </row>
    <row r="191" spans="1:19" s="1" customFormat="1" ht="56.1" customHeight="1" outlineLevel="6" x14ac:dyDescent="0.2">
      <c r="A191" s="11"/>
      <c r="B191" s="12" t="s">
        <v>92</v>
      </c>
      <c r="C191" s="13" t="s">
        <v>50</v>
      </c>
      <c r="D191" s="13"/>
      <c r="E191" s="13"/>
      <c r="F191" s="13"/>
      <c r="G191" s="13"/>
      <c r="H191" s="14">
        <v>156</v>
      </c>
      <c r="I191" s="14">
        <f>$H$191</f>
        <v>156</v>
      </c>
      <c r="J191" s="16">
        <v>1</v>
      </c>
      <c r="K191" s="15">
        <f>ROUND($I$191*$J$191,3)</f>
        <v>156</v>
      </c>
      <c r="L191" s="60"/>
      <c r="M191" s="61"/>
      <c r="N191" s="32">
        <f>ROUND($M$191+$L$191,2)</f>
        <v>0</v>
      </c>
      <c r="O191" s="15">
        <f>ROUND($I$191*$L$191,2)</f>
        <v>0</v>
      </c>
      <c r="P191" s="15">
        <f>ROUND($K$191*$M$191,2)</f>
        <v>0</v>
      </c>
      <c r="Q191" s="15">
        <f>ROUND($P$191+$O$191,2)</f>
        <v>0</v>
      </c>
      <c r="R191" s="17" t="s">
        <v>55</v>
      </c>
      <c r="S191" s="71"/>
    </row>
    <row r="192" spans="1:19" s="1" customFormat="1" ht="56.1" customHeight="1" outlineLevel="6" x14ac:dyDescent="0.2">
      <c r="A192" s="11"/>
      <c r="B192" s="12" t="s">
        <v>93</v>
      </c>
      <c r="C192" s="13" t="s">
        <v>50</v>
      </c>
      <c r="D192" s="13"/>
      <c r="E192" s="13"/>
      <c r="F192" s="13"/>
      <c r="G192" s="13"/>
      <c r="H192" s="14">
        <v>199</v>
      </c>
      <c r="I192" s="14">
        <f>$H$192</f>
        <v>199</v>
      </c>
      <c r="J192" s="16">
        <v>1</v>
      </c>
      <c r="K192" s="15">
        <f>ROUND($I$192*$J$192,3)</f>
        <v>199</v>
      </c>
      <c r="L192" s="60"/>
      <c r="M192" s="61"/>
      <c r="N192" s="32">
        <f>ROUND($M$192+$L$192,2)</f>
        <v>0</v>
      </c>
      <c r="O192" s="15">
        <f>ROUND($I$192*$L$192,2)</f>
        <v>0</v>
      </c>
      <c r="P192" s="15">
        <f>ROUND($K$192*$M$192,2)</f>
        <v>0</v>
      </c>
      <c r="Q192" s="15">
        <f>ROUND($P$192+$O$192,2)</f>
        <v>0</v>
      </c>
      <c r="R192" s="17" t="s">
        <v>55</v>
      </c>
      <c r="S192" s="71"/>
    </row>
    <row r="193" spans="1:19" s="1" customFormat="1" ht="56.1" customHeight="1" outlineLevel="6" x14ac:dyDescent="0.2">
      <c r="A193" s="11"/>
      <c r="B193" s="12" t="s">
        <v>231</v>
      </c>
      <c r="C193" s="13" t="s">
        <v>50</v>
      </c>
      <c r="D193" s="13"/>
      <c r="E193" s="13"/>
      <c r="F193" s="13"/>
      <c r="G193" s="13"/>
      <c r="H193" s="14">
        <v>230</v>
      </c>
      <c r="I193" s="14">
        <f>$H$193</f>
        <v>230</v>
      </c>
      <c r="J193" s="16">
        <v>1</v>
      </c>
      <c r="K193" s="15">
        <f>ROUND($I$193*$J$193,3)</f>
        <v>230</v>
      </c>
      <c r="L193" s="60"/>
      <c r="M193" s="61"/>
      <c r="N193" s="32">
        <f>ROUND($M$193+$L$193,2)</f>
        <v>0</v>
      </c>
      <c r="O193" s="15">
        <f>ROUND($I$193*$L$193,2)</f>
        <v>0</v>
      </c>
      <c r="P193" s="15">
        <f>ROUND($K$193*$M$193,2)</f>
        <v>0</v>
      </c>
      <c r="Q193" s="15">
        <f>ROUND($P$193+$O$193,2)</f>
        <v>0</v>
      </c>
      <c r="R193" s="17" t="s">
        <v>55</v>
      </c>
      <c r="S193" s="71"/>
    </row>
    <row r="194" spans="1:19" s="1" customFormat="1" ht="56.1" customHeight="1" outlineLevel="6" x14ac:dyDescent="0.2">
      <c r="A194" s="11"/>
      <c r="B194" s="12" t="s">
        <v>94</v>
      </c>
      <c r="C194" s="13" t="s">
        <v>50</v>
      </c>
      <c r="D194" s="13"/>
      <c r="E194" s="13"/>
      <c r="F194" s="13"/>
      <c r="G194" s="13"/>
      <c r="H194" s="14">
        <v>20</v>
      </c>
      <c r="I194" s="14">
        <f>$H$194</f>
        <v>20</v>
      </c>
      <c r="J194" s="16">
        <v>1</v>
      </c>
      <c r="K194" s="15">
        <f>ROUND($I$194*$J$194,3)</f>
        <v>20</v>
      </c>
      <c r="L194" s="60"/>
      <c r="M194" s="61"/>
      <c r="N194" s="32">
        <f>ROUND($M$194+$L$194,2)</f>
        <v>0</v>
      </c>
      <c r="O194" s="15">
        <f>ROUND($I$194*$L$194,2)</f>
        <v>0</v>
      </c>
      <c r="P194" s="15">
        <f>ROUND($K$194*$M$194,2)</f>
        <v>0</v>
      </c>
      <c r="Q194" s="15">
        <f>ROUND($P$194+$O$194,2)</f>
        <v>0</v>
      </c>
      <c r="R194" s="17" t="s">
        <v>55</v>
      </c>
      <c r="S194" s="71"/>
    </row>
    <row r="195" spans="1:19" s="1" customFormat="1" ht="56.1" customHeight="1" outlineLevel="6" x14ac:dyDescent="0.2">
      <c r="A195" s="11"/>
      <c r="B195" s="12" t="s">
        <v>54</v>
      </c>
      <c r="C195" s="13" t="s">
        <v>50</v>
      </c>
      <c r="D195" s="13" t="s">
        <v>232</v>
      </c>
      <c r="E195" s="13"/>
      <c r="F195" s="13"/>
      <c r="G195" s="13"/>
      <c r="H195" s="14">
        <v>264</v>
      </c>
      <c r="I195" s="14">
        <f>$H$195</f>
        <v>264</v>
      </c>
      <c r="J195" s="16">
        <v>1</v>
      </c>
      <c r="K195" s="15">
        <f>ROUND($I$195*$J$195,3)</f>
        <v>264</v>
      </c>
      <c r="L195" s="60"/>
      <c r="M195" s="61"/>
      <c r="N195" s="32">
        <f>ROUND($M$195+$L$195,2)</f>
        <v>0</v>
      </c>
      <c r="O195" s="15">
        <f>ROUND($I$195*$L$195,2)</f>
        <v>0</v>
      </c>
      <c r="P195" s="15">
        <f>ROUND($K$195*$M$195,2)</f>
        <v>0</v>
      </c>
      <c r="Q195" s="15">
        <f>ROUND($P$195+$O$195,2)</f>
        <v>0</v>
      </c>
      <c r="R195" s="17" t="s">
        <v>55</v>
      </c>
      <c r="S195" s="71"/>
    </row>
    <row r="196" spans="1:19" s="1" customFormat="1" ht="56.1" customHeight="1" outlineLevel="6" x14ac:dyDescent="0.2">
      <c r="A196" s="11"/>
      <c r="B196" s="12" t="s">
        <v>95</v>
      </c>
      <c r="C196" s="13" t="s">
        <v>50</v>
      </c>
      <c r="D196" s="13"/>
      <c r="E196" s="13"/>
      <c r="F196" s="13"/>
      <c r="G196" s="13"/>
      <c r="H196" s="14">
        <v>474</v>
      </c>
      <c r="I196" s="14">
        <f>$H$196</f>
        <v>474</v>
      </c>
      <c r="J196" s="16">
        <v>1</v>
      </c>
      <c r="K196" s="15">
        <f>ROUND($I$196*$J$196,3)</f>
        <v>474</v>
      </c>
      <c r="L196" s="60"/>
      <c r="M196" s="61"/>
      <c r="N196" s="32">
        <f>ROUND($M$196+$L$196,2)</f>
        <v>0</v>
      </c>
      <c r="O196" s="15">
        <f>ROUND($I$196*$L$196,2)</f>
        <v>0</v>
      </c>
      <c r="P196" s="15">
        <f>ROUND($K$196*$M$196,2)</f>
        <v>0</v>
      </c>
      <c r="Q196" s="15">
        <f>ROUND($P$196+$O$196,2)</f>
        <v>0</v>
      </c>
      <c r="R196" s="17" t="s">
        <v>55</v>
      </c>
      <c r="S196" s="71"/>
    </row>
    <row r="197" spans="1:19" s="4" customFormat="1" ht="12" customHeight="1" x14ac:dyDescent="0.2">
      <c r="A197" s="33"/>
      <c r="B197" s="34" t="s">
        <v>233</v>
      </c>
      <c r="C197" s="35"/>
      <c r="D197" s="35"/>
      <c r="E197" s="35"/>
      <c r="F197" s="35"/>
      <c r="G197" s="35"/>
      <c r="H197" s="35"/>
      <c r="I197" s="35"/>
      <c r="J197" s="35"/>
      <c r="K197" s="35"/>
      <c r="L197" s="68"/>
      <c r="M197" s="68"/>
      <c r="N197" s="35"/>
      <c r="O197" s="36"/>
      <c r="P197" s="36"/>
      <c r="Q197" s="36">
        <f>ROUND($Q$13,2)</f>
        <v>0</v>
      </c>
      <c r="R197" s="36"/>
      <c r="S197" s="74"/>
    </row>
    <row r="198" spans="1:19" s="1" customFormat="1" ht="11.1" customHeight="1" x14ac:dyDescent="0.2">
      <c r="A198" s="37"/>
      <c r="B198" s="38" t="s">
        <v>234</v>
      </c>
      <c r="C198" s="39"/>
      <c r="D198" s="39"/>
      <c r="E198" s="39"/>
      <c r="F198" s="39"/>
      <c r="G198" s="39"/>
      <c r="H198" s="39"/>
      <c r="I198" s="39"/>
      <c r="J198" s="39"/>
      <c r="K198" s="39"/>
      <c r="L198" s="69"/>
      <c r="M198" s="69"/>
      <c r="N198" s="39"/>
      <c r="O198" s="39"/>
      <c r="Q198" s="15"/>
      <c r="R198" s="15"/>
      <c r="S198" s="75"/>
    </row>
    <row r="199" spans="1:19" s="26" customFormat="1" ht="11.1" customHeight="1" x14ac:dyDescent="0.2">
      <c r="A199" s="40"/>
      <c r="B199" s="41" t="s">
        <v>235</v>
      </c>
      <c r="C199" s="42"/>
      <c r="D199" s="42"/>
      <c r="E199" s="42"/>
      <c r="F199" s="42"/>
      <c r="G199" s="42"/>
      <c r="H199" s="42"/>
      <c r="I199" s="42"/>
      <c r="J199" s="42"/>
      <c r="K199" s="42"/>
      <c r="L199" s="70"/>
      <c r="M199" s="70"/>
      <c r="N199" s="42"/>
      <c r="O199" s="42"/>
      <c r="P199" s="42"/>
      <c r="Q199" s="43">
        <f>ROUND($P$13,2)</f>
        <v>0</v>
      </c>
      <c r="R199" s="44"/>
      <c r="S199" s="73"/>
    </row>
    <row r="200" spans="1:19" s="26" customFormat="1" ht="11.1" customHeight="1" x14ac:dyDescent="0.2">
      <c r="A200" s="40"/>
      <c r="B200" s="41" t="s">
        <v>236</v>
      </c>
      <c r="C200" s="42"/>
      <c r="D200" s="42"/>
      <c r="E200" s="42"/>
      <c r="F200" s="42"/>
      <c r="G200" s="42"/>
      <c r="H200" s="42"/>
      <c r="I200" s="42"/>
      <c r="J200" s="42"/>
      <c r="K200" s="42"/>
      <c r="L200" s="70"/>
      <c r="M200" s="70"/>
      <c r="N200" s="42"/>
      <c r="O200" s="42"/>
      <c r="P200" s="42"/>
      <c r="Q200" s="45">
        <f>ROUND($O$13,2)</f>
        <v>0</v>
      </c>
      <c r="R200" s="31"/>
      <c r="S200" s="73"/>
    </row>
    <row r="201" spans="1:19" s="26" customFormat="1" ht="11.1" customHeight="1" x14ac:dyDescent="0.2">
      <c r="A201" s="40"/>
      <c r="B201" s="41" t="s">
        <v>237</v>
      </c>
      <c r="C201" s="42"/>
      <c r="D201" s="42"/>
      <c r="E201" s="42"/>
      <c r="F201" s="42"/>
      <c r="G201" s="42"/>
      <c r="H201" s="42"/>
      <c r="I201" s="42"/>
      <c r="J201" s="42"/>
      <c r="K201" s="42"/>
      <c r="L201" s="70"/>
      <c r="M201" s="70"/>
      <c r="N201" s="42"/>
      <c r="O201" s="42"/>
      <c r="P201" s="42"/>
      <c r="Q201" s="45">
        <f>ROUND(($Q$197)*0.166666666666666,2)</f>
        <v>0</v>
      </c>
      <c r="R201" s="31"/>
      <c r="S201" s="73"/>
    </row>
    <row r="202" spans="1:19" s="1" customFormat="1" ht="44.1" customHeight="1" x14ac:dyDescent="0.2">
      <c r="A202" s="39"/>
      <c r="B202" s="46" t="s">
        <v>238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69"/>
      <c r="M202" s="69"/>
      <c r="N202" s="39"/>
      <c r="O202" s="42">
        <f>ROUND($O$203+$O$204+$O$205+$O$206+$O$207+$O$208+$O$209+$O$210+$O$211+$O$212+$O$213+$O$214,2)</f>
        <v>0</v>
      </c>
      <c r="P202" s="42">
        <f>ROUND($P$203+$P$204+$P$205+$P$206+$P$207+$P$208+$P$209+$P$210+$P$211+$P$212+$P$213+$P$214,2)</f>
        <v>0</v>
      </c>
      <c r="Q202" s="42">
        <f>ROUND($Q$203+$Q$204+$Q$205+$Q$206+$Q$207+$Q$208+$Q$209+$Q$210+$Q$211+$Q$212+$Q$213+$Q$214,2)</f>
        <v>0</v>
      </c>
      <c r="R202" s="39"/>
      <c r="S202" s="69"/>
    </row>
    <row r="203" spans="1:19" s="1" customFormat="1" ht="11.1" customHeight="1" x14ac:dyDescent="0.2">
      <c r="A203" s="61"/>
      <c r="B203" s="61"/>
      <c r="C203" s="61"/>
      <c r="D203" s="69"/>
      <c r="E203" s="69"/>
      <c r="F203" s="69"/>
      <c r="G203" s="69"/>
      <c r="H203" s="61"/>
      <c r="I203" s="75">
        <f>$F$203+$G$203+$H$203</f>
        <v>0</v>
      </c>
      <c r="J203" s="76">
        <v>1</v>
      </c>
      <c r="K203" s="75">
        <f>ROUND($I$203*$J$203,3)</f>
        <v>0</v>
      </c>
      <c r="L203" s="61"/>
      <c r="M203" s="61"/>
      <c r="N203" s="75">
        <f>ROUND($M$203+$L$203,2)</f>
        <v>0</v>
      </c>
      <c r="O203" s="75">
        <f>ROUND($I$203*$L$203,2)</f>
        <v>0</v>
      </c>
      <c r="P203" s="75">
        <f>ROUND($K$203*$M$203,2)</f>
        <v>0</v>
      </c>
      <c r="Q203" s="75">
        <f>ROUND($P$203+$O$203,2)</f>
        <v>0</v>
      </c>
      <c r="R203" s="69"/>
      <c r="S203" s="61"/>
    </row>
    <row r="204" spans="1:19" s="1" customFormat="1" ht="11.1" customHeight="1" x14ac:dyDescent="0.2">
      <c r="A204" s="61"/>
      <c r="B204" s="61"/>
      <c r="C204" s="61"/>
      <c r="D204" s="69"/>
      <c r="E204" s="69"/>
      <c r="F204" s="69"/>
      <c r="G204" s="69"/>
      <c r="H204" s="61"/>
      <c r="I204" s="75">
        <f>$F$204+$G$204+$H$204</f>
        <v>0</v>
      </c>
      <c r="J204" s="76">
        <v>1</v>
      </c>
      <c r="K204" s="75">
        <f>ROUND($I$204*$J$204,3)</f>
        <v>0</v>
      </c>
      <c r="L204" s="61"/>
      <c r="M204" s="61"/>
      <c r="N204" s="75">
        <f>ROUND($M$204+$L$204,2)</f>
        <v>0</v>
      </c>
      <c r="O204" s="75">
        <f>ROUND($I$204*$L$204,2)</f>
        <v>0</v>
      </c>
      <c r="P204" s="75">
        <f>ROUND($K$204*$M$204,2)</f>
        <v>0</v>
      </c>
      <c r="Q204" s="75">
        <f>ROUND($P$204+$O$204,2)</f>
        <v>0</v>
      </c>
      <c r="R204" s="69"/>
      <c r="S204" s="61"/>
    </row>
    <row r="205" spans="1:19" s="1" customFormat="1" ht="11.1" customHeight="1" x14ac:dyDescent="0.2">
      <c r="A205" s="61"/>
      <c r="B205" s="61"/>
      <c r="C205" s="61"/>
      <c r="D205" s="69"/>
      <c r="E205" s="69"/>
      <c r="F205" s="69"/>
      <c r="G205" s="69"/>
      <c r="H205" s="61"/>
      <c r="I205" s="75">
        <f>$F$205+$G$205+$H$205</f>
        <v>0</v>
      </c>
      <c r="J205" s="76">
        <v>1</v>
      </c>
      <c r="K205" s="75">
        <f>ROUND($I$205*$J$205,3)</f>
        <v>0</v>
      </c>
      <c r="L205" s="61"/>
      <c r="M205" s="61"/>
      <c r="N205" s="75">
        <f>ROUND($M$205+$L$205,2)</f>
        <v>0</v>
      </c>
      <c r="O205" s="75">
        <f>ROUND($I$205*$L$205,2)</f>
        <v>0</v>
      </c>
      <c r="P205" s="75">
        <f>ROUND($K$205*$M$205,2)</f>
        <v>0</v>
      </c>
      <c r="Q205" s="75">
        <f>ROUND($P$205+$O$205,2)</f>
        <v>0</v>
      </c>
      <c r="R205" s="69"/>
      <c r="S205" s="61"/>
    </row>
    <row r="206" spans="1:19" s="1" customFormat="1" ht="11.1" customHeight="1" x14ac:dyDescent="0.2">
      <c r="A206" s="61"/>
      <c r="B206" s="61"/>
      <c r="C206" s="61"/>
      <c r="D206" s="69"/>
      <c r="E206" s="69"/>
      <c r="F206" s="69"/>
      <c r="G206" s="69"/>
      <c r="H206" s="61"/>
      <c r="I206" s="75">
        <f>$F$206+$G$206+$H$206</f>
        <v>0</v>
      </c>
      <c r="J206" s="76">
        <v>1</v>
      </c>
      <c r="K206" s="75">
        <f>ROUND($I$206*$J$206,3)</f>
        <v>0</v>
      </c>
      <c r="L206" s="61"/>
      <c r="M206" s="61"/>
      <c r="N206" s="75">
        <f>ROUND($M$206+$L$206,2)</f>
        <v>0</v>
      </c>
      <c r="O206" s="75">
        <f>ROUND($I$206*$L$206,2)</f>
        <v>0</v>
      </c>
      <c r="P206" s="75">
        <f>ROUND($K$206*$M$206,2)</f>
        <v>0</v>
      </c>
      <c r="Q206" s="75">
        <f>ROUND($P$206+$O$206,2)</f>
        <v>0</v>
      </c>
      <c r="R206" s="69"/>
      <c r="S206" s="61"/>
    </row>
    <row r="207" spans="1:19" s="1" customFormat="1" ht="11.1" customHeight="1" x14ac:dyDescent="0.2">
      <c r="A207" s="61"/>
      <c r="B207" s="61"/>
      <c r="C207" s="61"/>
      <c r="D207" s="69"/>
      <c r="E207" s="69"/>
      <c r="F207" s="69"/>
      <c r="G207" s="69"/>
      <c r="H207" s="61"/>
      <c r="I207" s="75">
        <f>$F$207+$G$207+$H$207</f>
        <v>0</v>
      </c>
      <c r="J207" s="76">
        <v>1</v>
      </c>
      <c r="K207" s="75">
        <f>ROUND($I$207*$J$207,3)</f>
        <v>0</v>
      </c>
      <c r="L207" s="61"/>
      <c r="M207" s="61"/>
      <c r="N207" s="75">
        <f>ROUND($M$207+$L$207,2)</f>
        <v>0</v>
      </c>
      <c r="O207" s="75">
        <f>ROUND($I$207*$L$207,2)</f>
        <v>0</v>
      </c>
      <c r="P207" s="75">
        <f>ROUND($K$207*$M$207,2)</f>
        <v>0</v>
      </c>
      <c r="Q207" s="75">
        <f>ROUND($P$207+$O$207,2)</f>
        <v>0</v>
      </c>
      <c r="R207" s="69"/>
      <c r="S207" s="61"/>
    </row>
    <row r="208" spans="1:19" s="1" customFormat="1" ht="11.1" customHeight="1" x14ac:dyDescent="0.2">
      <c r="A208" s="61"/>
      <c r="B208" s="61"/>
      <c r="C208" s="61"/>
      <c r="D208" s="69"/>
      <c r="E208" s="69"/>
      <c r="F208" s="69"/>
      <c r="G208" s="69"/>
      <c r="H208" s="61"/>
      <c r="I208" s="75">
        <f>$F$208+$G$208+$H$208</f>
        <v>0</v>
      </c>
      <c r="J208" s="76">
        <v>1</v>
      </c>
      <c r="K208" s="75">
        <f>ROUND($I$208*$J$208,3)</f>
        <v>0</v>
      </c>
      <c r="L208" s="61"/>
      <c r="M208" s="61"/>
      <c r="N208" s="75">
        <f>ROUND($M$208+$L$208,2)</f>
        <v>0</v>
      </c>
      <c r="O208" s="75">
        <f>ROUND($I$208*$L$208,2)</f>
        <v>0</v>
      </c>
      <c r="P208" s="75">
        <f>ROUND($K$208*$M$208,2)</f>
        <v>0</v>
      </c>
      <c r="Q208" s="75">
        <f>ROUND($P$208+$O$208,2)</f>
        <v>0</v>
      </c>
      <c r="R208" s="69"/>
      <c r="S208" s="61"/>
    </row>
    <row r="209" spans="1:19" s="1" customFormat="1" ht="11.1" customHeight="1" x14ac:dyDescent="0.2">
      <c r="A209" s="61"/>
      <c r="B209" s="61"/>
      <c r="C209" s="61"/>
      <c r="D209" s="69"/>
      <c r="E209" s="69"/>
      <c r="F209" s="69"/>
      <c r="G209" s="69"/>
      <c r="H209" s="61"/>
      <c r="I209" s="75">
        <f>$F$209+$G$209+$H$209</f>
        <v>0</v>
      </c>
      <c r="J209" s="76">
        <v>1</v>
      </c>
      <c r="K209" s="75">
        <f>ROUND($I$209*$J$209,3)</f>
        <v>0</v>
      </c>
      <c r="L209" s="61"/>
      <c r="M209" s="61"/>
      <c r="N209" s="75">
        <f>ROUND($M$209+$L$209,2)</f>
        <v>0</v>
      </c>
      <c r="O209" s="75">
        <f>ROUND($I$209*$L$209,2)</f>
        <v>0</v>
      </c>
      <c r="P209" s="75">
        <f>ROUND($K$209*$M$209,2)</f>
        <v>0</v>
      </c>
      <c r="Q209" s="75">
        <f>ROUND($P$209+$O$209,2)</f>
        <v>0</v>
      </c>
      <c r="R209" s="69"/>
      <c r="S209" s="61"/>
    </row>
    <row r="210" spans="1:19" s="1" customFormat="1" ht="11.1" customHeight="1" x14ac:dyDescent="0.2">
      <c r="A210" s="61"/>
      <c r="B210" s="61"/>
      <c r="C210" s="61"/>
      <c r="D210" s="69"/>
      <c r="E210" s="69"/>
      <c r="F210" s="69"/>
      <c r="G210" s="69"/>
      <c r="H210" s="61"/>
      <c r="I210" s="75">
        <f>$F$210+$G$210+$H$210</f>
        <v>0</v>
      </c>
      <c r="J210" s="76">
        <v>1</v>
      </c>
      <c r="K210" s="75">
        <f>ROUND($I$210*$J$210,3)</f>
        <v>0</v>
      </c>
      <c r="L210" s="61"/>
      <c r="M210" s="61"/>
      <c r="N210" s="75">
        <f>ROUND($M$210+$L$210,2)</f>
        <v>0</v>
      </c>
      <c r="O210" s="75">
        <f>ROUND($I$210*$L$210,2)</f>
        <v>0</v>
      </c>
      <c r="P210" s="75">
        <f>ROUND($K$210*$M$210,2)</f>
        <v>0</v>
      </c>
      <c r="Q210" s="75">
        <f>ROUND($P$210+$O$210,2)</f>
        <v>0</v>
      </c>
      <c r="R210" s="69"/>
      <c r="S210" s="61"/>
    </row>
    <row r="211" spans="1:19" s="1" customFormat="1" ht="11.1" customHeight="1" x14ac:dyDescent="0.2">
      <c r="A211" s="61"/>
      <c r="B211" s="61"/>
      <c r="C211" s="61"/>
      <c r="D211" s="69"/>
      <c r="E211" s="69"/>
      <c r="F211" s="69"/>
      <c r="G211" s="69"/>
      <c r="H211" s="61"/>
      <c r="I211" s="75">
        <f>$F$211+$G$211+$H$211</f>
        <v>0</v>
      </c>
      <c r="J211" s="76">
        <v>1</v>
      </c>
      <c r="K211" s="75">
        <f>ROUND($I$211*$J$211,3)</f>
        <v>0</v>
      </c>
      <c r="L211" s="61"/>
      <c r="M211" s="61"/>
      <c r="N211" s="75">
        <f>ROUND($M$211+$L$211,2)</f>
        <v>0</v>
      </c>
      <c r="O211" s="75">
        <f>ROUND($I$211*$L$211,2)</f>
        <v>0</v>
      </c>
      <c r="P211" s="75">
        <f>ROUND($K$211*$M$211,2)</f>
        <v>0</v>
      </c>
      <c r="Q211" s="75">
        <f>ROUND($P$211+$O$211,2)</f>
        <v>0</v>
      </c>
      <c r="R211" s="69"/>
      <c r="S211" s="61"/>
    </row>
    <row r="212" spans="1:19" s="1" customFormat="1" ht="11.1" customHeight="1" x14ac:dyDescent="0.2">
      <c r="A212" s="61"/>
      <c r="B212" s="61"/>
      <c r="C212" s="61"/>
      <c r="D212" s="69"/>
      <c r="E212" s="69"/>
      <c r="F212" s="69"/>
      <c r="G212" s="69"/>
      <c r="H212" s="61"/>
      <c r="I212" s="75">
        <f>$F$212+$G$212+$H$212</f>
        <v>0</v>
      </c>
      <c r="J212" s="76">
        <v>1</v>
      </c>
      <c r="K212" s="75">
        <f>ROUND($I$212*$J$212,3)</f>
        <v>0</v>
      </c>
      <c r="L212" s="61"/>
      <c r="M212" s="61"/>
      <c r="N212" s="75">
        <f>ROUND($M$212+$L$212,2)</f>
        <v>0</v>
      </c>
      <c r="O212" s="75">
        <f>ROUND($I$212*$L$212,2)</f>
        <v>0</v>
      </c>
      <c r="P212" s="75">
        <f>ROUND($K$212*$M$212,2)</f>
        <v>0</v>
      </c>
      <c r="Q212" s="75">
        <f>ROUND($P$212+$O$212,2)</f>
        <v>0</v>
      </c>
      <c r="R212" s="69"/>
      <c r="S212" s="61"/>
    </row>
    <row r="213" spans="1:19" s="1" customFormat="1" ht="11.1" customHeight="1" x14ac:dyDescent="0.2">
      <c r="A213" s="61"/>
      <c r="B213" s="61"/>
      <c r="C213" s="61"/>
      <c r="D213" s="69"/>
      <c r="E213" s="69"/>
      <c r="F213" s="69"/>
      <c r="G213" s="69"/>
      <c r="H213" s="61"/>
      <c r="I213" s="75">
        <f>$F$213+$G$213+$H$213</f>
        <v>0</v>
      </c>
      <c r="J213" s="76">
        <v>1</v>
      </c>
      <c r="K213" s="75">
        <f>ROUND($I$213*$J$213,3)</f>
        <v>0</v>
      </c>
      <c r="L213" s="61"/>
      <c r="M213" s="61"/>
      <c r="N213" s="75">
        <f>ROUND($M$213+$L$213,2)</f>
        <v>0</v>
      </c>
      <c r="O213" s="75">
        <f>ROUND($I$213*$L$213,2)</f>
        <v>0</v>
      </c>
      <c r="P213" s="75">
        <f>ROUND($K$213*$M$213,2)</f>
        <v>0</v>
      </c>
      <c r="Q213" s="75">
        <f>ROUND($P$213+$O$213,2)</f>
        <v>0</v>
      </c>
      <c r="R213" s="69"/>
      <c r="S213" s="61"/>
    </row>
    <row r="214" spans="1:19" s="1" customFormat="1" ht="11.1" customHeight="1" x14ac:dyDescent="0.2">
      <c r="A214" s="61"/>
      <c r="B214" s="61"/>
      <c r="C214" s="61"/>
      <c r="D214" s="69"/>
      <c r="E214" s="69"/>
      <c r="F214" s="69"/>
      <c r="G214" s="69"/>
      <c r="H214" s="61"/>
      <c r="I214" s="75">
        <f>$F$214+$G$214+$H$214</f>
        <v>0</v>
      </c>
      <c r="J214" s="76">
        <v>1</v>
      </c>
      <c r="K214" s="75">
        <f>ROUND($I$214*$J$214,3)</f>
        <v>0</v>
      </c>
      <c r="L214" s="61"/>
      <c r="M214" s="61"/>
      <c r="N214" s="75">
        <f>ROUND($M$214+$L$214,2)</f>
        <v>0</v>
      </c>
      <c r="O214" s="75">
        <f>ROUND($I$214*$L$214,2)</f>
        <v>0</v>
      </c>
      <c r="P214" s="75">
        <f>ROUND($K$214*$M$214,2)</f>
        <v>0</v>
      </c>
      <c r="Q214" s="75">
        <f>ROUND($P$214+$O$214,2)</f>
        <v>0</v>
      </c>
      <c r="R214" s="69"/>
      <c r="S214" s="61"/>
    </row>
    <row r="215" spans="1:19" s="1" customFormat="1" ht="11.1" customHeight="1" x14ac:dyDescent="0.2"/>
    <row r="216" spans="1:19" s="1" customFormat="1" ht="11.1" customHeight="1" x14ac:dyDescent="0.2">
      <c r="A216" s="26" t="s">
        <v>239</v>
      </c>
    </row>
    <row r="217" spans="1:19" s="1" customFormat="1" ht="11.1" customHeight="1" x14ac:dyDescent="0.2"/>
    <row r="218" spans="1:19" s="1" customFormat="1" ht="11.1" customHeight="1" x14ac:dyDescent="0.2">
      <c r="A218" s="47"/>
      <c r="B218" s="1" t="s">
        <v>240</v>
      </c>
    </row>
    <row r="219" spans="1:19" s="1" customFormat="1" ht="11.1" customHeight="1" x14ac:dyDescent="0.2">
      <c r="A219" s="1" t="s">
        <v>241</v>
      </c>
    </row>
  </sheetData>
  <sheetProtection algorithmName="SHA-512" hashValue="8y9QBdlRaHe5tG0NnQfXtq3KSgTZBjhavRKI9F29DtFxdSnluRBKZwgpJweuo1cKanbwGopHarozPcDwQKuPBg==" saltValue="ib/6tvJwi8KszudveBSGcg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2025-04-29T07:08:56Z</dcterms:modified>
</cp:coreProperties>
</file>