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Слаботочные сети\Претенденту\"/>
    </mc:Choice>
  </mc:AlternateContent>
  <xr:revisionPtr revIDLastSave="0" documentId="13_ncr:1_{79CF2CCC-F77F-4F8C-BF26-BE4F001404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0" i="1" l="1"/>
  <c r="I70" i="1"/>
  <c r="K70" i="1" s="1"/>
  <c r="P70" i="1" s="1"/>
  <c r="N69" i="1"/>
  <c r="I69" i="1"/>
  <c r="O69" i="1" s="1"/>
  <c r="N68" i="1"/>
  <c r="I68" i="1"/>
  <c r="K68" i="1" s="1"/>
  <c r="P68" i="1" s="1"/>
  <c r="N67" i="1"/>
  <c r="I67" i="1"/>
  <c r="O67" i="1" s="1"/>
  <c r="N66" i="1"/>
  <c r="I66" i="1"/>
  <c r="K66" i="1" s="1"/>
  <c r="P66" i="1" s="1"/>
  <c r="N65" i="1"/>
  <c r="I65" i="1"/>
  <c r="O65" i="1" s="1"/>
  <c r="N64" i="1"/>
  <c r="I64" i="1"/>
  <c r="K64" i="1" s="1"/>
  <c r="P64" i="1" s="1"/>
  <c r="N63" i="1"/>
  <c r="I63" i="1"/>
  <c r="O63" i="1" s="1"/>
  <c r="N62" i="1"/>
  <c r="I62" i="1"/>
  <c r="K62" i="1" s="1"/>
  <c r="P62" i="1" s="1"/>
  <c r="N61" i="1"/>
  <c r="I61" i="1"/>
  <c r="O61" i="1" s="1"/>
  <c r="N60" i="1"/>
  <c r="I60" i="1"/>
  <c r="K60" i="1" s="1"/>
  <c r="P60" i="1" s="1"/>
  <c r="N59" i="1"/>
  <c r="I59" i="1"/>
  <c r="O59" i="1" s="1"/>
  <c r="O52" i="1"/>
  <c r="N52" i="1"/>
  <c r="K52" i="1"/>
  <c r="P52" i="1" s="1"/>
  <c r="I52" i="1"/>
  <c r="O51" i="1"/>
  <c r="O50" i="1" s="1"/>
  <c r="N51" i="1"/>
  <c r="K51" i="1"/>
  <c r="P51" i="1" s="1"/>
  <c r="I51" i="1"/>
  <c r="N49" i="1"/>
  <c r="I49" i="1"/>
  <c r="O49" i="1" s="1"/>
  <c r="N46" i="1"/>
  <c r="I46" i="1"/>
  <c r="K46" i="1" s="1"/>
  <c r="P46" i="1" s="1"/>
  <c r="N45" i="1"/>
  <c r="I45" i="1"/>
  <c r="O45" i="1" s="1"/>
  <c r="N44" i="1"/>
  <c r="I44" i="1"/>
  <c r="K44" i="1" s="1"/>
  <c r="P44" i="1" s="1"/>
  <c r="O42" i="1"/>
  <c r="O41" i="1" s="1"/>
  <c r="N42" i="1"/>
  <c r="K42" i="1"/>
  <c r="P42" i="1" s="1"/>
  <c r="I42" i="1"/>
  <c r="N40" i="1"/>
  <c r="I40" i="1"/>
  <c r="O40" i="1" s="1"/>
  <c r="N39" i="1"/>
  <c r="I39" i="1"/>
  <c r="K39" i="1" s="1"/>
  <c r="P39" i="1" s="1"/>
  <c r="N38" i="1"/>
  <c r="I38" i="1"/>
  <c r="O38" i="1" s="1"/>
  <c r="N37" i="1"/>
  <c r="I37" i="1"/>
  <c r="K37" i="1" s="1"/>
  <c r="P37" i="1" s="1"/>
  <c r="N36" i="1"/>
  <c r="I36" i="1"/>
  <c r="O36" i="1" s="1"/>
  <c r="N35" i="1"/>
  <c r="I35" i="1"/>
  <c r="K35" i="1" s="1"/>
  <c r="P35" i="1" s="1"/>
  <c r="O33" i="1"/>
  <c r="N33" i="1"/>
  <c r="K33" i="1"/>
  <c r="P33" i="1" s="1"/>
  <c r="I33" i="1"/>
  <c r="O32" i="1"/>
  <c r="N32" i="1"/>
  <c r="K32" i="1"/>
  <c r="P32" i="1" s="1"/>
  <c r="I32" i="1"/>
  <c r="O31" i="1"/>
  <c r="N31" i="1"/>
  <c r="K31" i="1"/>
  <c r="P31" i="1" s="1"/>
  <c r="I31" i="1"/>
  <c r="O30" i="1"/>
  <c r="N30" i="1"/>
  <c r="K30" i="1"/>
  <c r="P30" i="1" s="1"/>
  <c r="I30" i="1"/>
  <c r="O29" i="1"/>
  <c r="N29" i="1"/>
  <c r="K29" i="1"/>
  <c r="P29" i="1" s="1"/>
  <c r="I29" i="1"/>
  <c r="O28" i="1"/>
  <c r="N28" i="1"/>
  <c r="K28" i="1"/>
  <c r="P28" i="1" s="1"/>
  <c r="I28" i="1"/>
  <c r="O27" i="1"/>
  <c r="N27" i="1"/>
  <c r="K27" i="1"/>
  <c r="P27" i="1" s="1"/>
  <c r="I27" i="1"/>
  <c r="O26" i="1"/>
  <c r="N26" i="1"/>
  <c r="K26" i="1"/>
  <c r="P26" i="1" s="1"/>
  <c r="I26" i="1"/>
  <c r="O25" i="1"/>
  <c r="N24" i="1"/>
  <c r="I24" i="1"/>
  <c r="K24" i="1" s="1"/>
  <c r="P24" i="1" s="1"/>
  <c r="N23" i="1"/>
  <c r="I23" i="1"/>
  <c r="O23" i="1" s="1"/>
  <c r="N22" i="1"/>
  <c r="I22" i="1"/>
  <c r="K22" i="1" s="1"/>
  <c r="P22" i="1" s="1"/>
  <c r="N21" i="1"/>
  <c r="I21" i="1"/>
  <c r="O21" i="1" s="1"/>
  <c r="N20" i="1"/>
  <c r="I20" i="1"/>
  <c r="K20" i="1" s="1"/>
  <c r="P20" i="1" s="1"/>
  <c r="N19" i="1"/>
  <c r="I19" i="1"/>
  <c r="O19" i="1" s="1"/>
  <c r="N18" i="1"/>
  <c r="I18" i="1"/>
  <c r="K18" i="1" s="1"/>
  <c r="P18" i="1" s="1"/>
  <c r="Q27" i="1" l="1"/>
  <c r="Q28" i="1"/>
  <c r="Q29" i="1"/>
  <c r="Q30" i="1"/>
  <c r="Q31" i="1"/>
  <c r="Q32" i="1"/>
  <c r="Q33" i="1"/>
  <c r="Q52" i="1"/>
  <c r="P41" i="1"/>
  <c r="Q42" i="1"/>
  <c r="Q41" i="1" s="1"/>
  <c r="P50" i="1"/>
  <c r="Q51" i="1"/>
  <c r="Q50" i="1" s="1"/>
  <c r="O48" i="1"/>
  <c r="O47" i="1"/>
  <c r="Q26" i="1"/>
  <c r="P25" i="1"/>
  <c r="O18" i="1"/>
  <c r="Q18" i="1" s="1"/>
  <c r="K19" i="1"/>
  <c r="P19" i="1" s="1"/>
  <c r="Q19" i="1" s="1"/>
  <c r="O20" i="1"/>
  <c r="Q20" i="1" s="1"/>
  <c r="K21" i="1"/>
  <c r="P21" i="1" s="1"/>
  <c r="Q21" i="1" s="1"/>
  <c r="O22" i="1"/>
  <c r="Q22" i="1" s="1"/>
  <c r="K23" i="1"/>
  <c r="P23" i="1" s="1"/>
  <c r="Q23" i="1" s="1"/>
  <c r="O24" i="1"/>
  <c r="Q24" i="1" s="1"/>
  <c r="O35" i="1"/>
  <c r="K36" i="1"/>
  <c r="P36" i="1" s="1"/>
  <c r="Q36" i="1" s="1"/>
  <c r="O37" i="1"/>
  <c r="Q37" i="1" s="1"/>
  <c r="K38" i="1"/>
  <c r="P38" i="1" s="1"/>
  <c r="Q38" i="1" s="1"/>
  <c r="O39" i="1"/>
  <c r="Q39" i="1" s="1"/>
  <c r="K40" i="1"/>
  <c r="P40" i="1" s="1"/>
  <c r="Q40" i="1" s="1"/>
  <c r="O44" i="1"/>
  <c r="K45" i="1"/>
  <c r="P45" i="1" s="1"/>
  <c r="Q45" i="1" s="1"/>
  <c r="O46" i="1"/>
  <c r="Q46" i="1" s="1"/>
  <c r="K49" i="1"/>
  <c r="K59" i="1"/>
  <c r="P59" i="1" s="1"/>
  <c r="O60" i="1"/>
  <c r="K61" i="1"/>
  <c r="P61" i="1" s="1"/>
  <c r="Q61" i="1" s="1"/>
  <c r="O62" i="1"/>
  <c r="Q62" i="1" s="1"/>
  <c r="K63" i="1"/>
  <c r="P63" i="1" s="1"/>
  <c r="Q63" i="1" s="1"/>
  <c r="O64" i="1"/>
  <c r="Q64" i="1" s="1"/>
  <c r="K65" i="1"/>
  <c r="P65" i="1" s="1"/>
  <c r="Q65" i="1" s="1"/>
  <c r="O66" i="1"/>
  <c r="Q66" i="1" s="1"/>
  <c r="K67" i="1"/>
  <c r="P67" i="1" s="1"/>
  <c r="Q67" i="1" s="1"/>
  <c r="O68" i="1"/>
  <c r="Q68" i="1" s="1"/>
  <c r="K69" i="1"/>
  <c r="P69" i="1" s="1"/>
  <c r="Q69" i="1" s="1"/>
  <c r="O70" i="1"/>
  <c r="Q70" i="1" s="1"/>
  <c r="O58" i="1" l="1"/>
  <c r="Q25" i="1"/>
  <c r="Q17" i="1"/>
  <c r="O34" i="1"/>
  <c r="P34" i="1"/>
  <c r="P17" i="1"/>
  <c r="K48" i="1"/>
  <c r="P49" i="1"/>
  <c r="P14" i="1" s="1"/>
  <c r="Q60" i="1"/>
  <c r="P43" i="1"/>
  <c r="Q35" i="1"/>
  <c r="Q34" i="1" s="1"/>
  <c r="P15" i="1"/>
  <c r="O17" i="1"/>
  <c r="O13" i="1"/>
  <c r="Q56" i="1" s="1"/>
  <c r="O14" i="1"/>
  <c r="O15" i="1"/>
  <c r="O16" i="1"/>
  <c r="P58" i="1"/>
  <c r="Q59" i="1"/>
  <c r="O43" i="1"/>
  <c r="Q44" i="1"/>
  <c r="Q43" i="1" s="1"/>
  <c r="P13" i="1" l="1"/>
  <c r="Q55" i="1" s="1"/>
  <c r="P48" i="1"/>
  <c r="Q49" i="1"/>
  <c r="P47" i="1"/>
  <c r="Q14" i="1"/>
  <c r="Q58" i="1"/>
  <c r="P16" i="1"/>
  <c r="Q16" i="1"/>
  <c r="Q13" i="1"/>
  <c r="Q53" i="1" s="1"/>
  <c r="Q57" i="1" s="1"/>
  <c r="Q15" i="1"/>
  <c r="Q48" i="1" l="1"/>
  <c r="N48" i="1" s="1"/>
  <c r="Q47" i="1"/>
</calcChain>
</file>

<file path=xl/sharedStrings.xml><?xml version="1.0" encoding="utf-8"?>
<sst xmlns="http://schemas.openxmlformats.org/spreadsheetml/2006/main" count="138" uniqueCount="101">
  <si>
    <t>Приложение</t>
  </si>
  <si>
    <t>К договору</t>
  </si>
  <si>
    <t>Расшифровка стоимости работ</t>
  </si>
  <si>
    <t>Совушки кв.13 ДОУ</t>
  </si>
  <si>
    <t>Охранная сигнализация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</si>
  <si>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</si>
  <si>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</si>
  <si>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</si>
  <si>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</si>
  <si>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</si>
  <si>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</si>
  <si>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</si>
  <si>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</si>
  <si>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</si>
  <si>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</si>
  <si>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</si>
  <si>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</si>
  <si>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</si>
  <si>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</si>
  <si>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</si>
  <si>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</si>
  <si>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</si>
  <si>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</si>
  <si>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</si>
  <si>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</si>
  <si>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</si>
  <si>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</si>
  <si>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</si>
  <si>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</si>
  <si>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</si>
  <si>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</si>
  <si>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</si>
  <si>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</si>
  <si>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</si>
  <si>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</si>
  <si>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</si>
  <si>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</si>
  <si>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</si>
  <si>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</si>
  <si>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</si>
  <si>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</si>
  <si>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</si>
  <si>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</si>
  <si>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</si>
  <si>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</si>
  <si>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</si>
  <si>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Слаботочные сети, видеонаблюдение, диспетчеризация</t>
  </si>
  <si>
    <t>Охранная сигнализация</t>
  </si>
  <si>
    <t>Извещатели</t>
  </si>
  <si>
    <t>Извещатель охранный объемный оптико-электронный ИО 40920-2</t>
  </si>
  <si>
    <t>шт</t>
  </si>
  <si>
    <t>Извещатель охранный поверхностный звуковой адресный ИО32920-2</t>
  </si>
  <si>
    <t>Адресная метка АМ-1 прот. R3</t>
  </si>
  <si>
    <t>КБ Пожарной Автоматики</t>
  </si>
  <si>
    <t>Извещатель охранный точечный магнитоконтактный с клеммной колодкой ИО102-20 Б2П В</t>
  </si>
  <si>
    <t>Извещатель охранный магнитоконтактный ИО102-4</t>
  </si>
  <si>
    <t>Извещатель охранный ручной точечный электроконтактный ИО 101-1(В) КНС-1В</t>
  </si>
  <si>
    <t>Изолятор шлейфа ИЗ-1 R3</t>
  </si>
  <si>
    <t>Кабеленесущие конструкции</t>
  </si>
  <si>
    <t>Кабель-канал 110х50 с фронтальной крышкой</t>
  </si>
  <si>
    <t>м.п.</t>
  </si>
  <si>
    <t>In-liner Front 110x50</t>
  </si>
  <si>
    <t>Миниканал самоклеющийся с отгибающейся крышкой 10х10</t>
  </si>
  <si>
    <t>TMR 10х10</t>
  </si>
  <si>
    <t>Труба гофрированная ПВХ гибкая Ø16 с протяжкой</t>
  </si>
  <si>
    <t>ТГ-ПВХ-16</t>
  </si>
  <si>
    <t>Труба гофрированная ПВХ гибкая Ø25 с протяжкой</t>
  </si>
  <si>
    <t>ТГ-ПВХ-25</t>
  </si>
  <si>
    <t>Труба гладкая жесткая легкая ПВХ Ø32</t>
  </si>
  <si>
    <t>Трубка термоусадочная клеевая ТТУнг-LS 3/1,5</t>
  </si>
  <si>
    <t>Соединение ИО102- 4 с компл. Кабелями</t>
  </si>
  <si>
    <t>Коробка распределительная 80х80х40 IP44</t>
  </si>
  <si>
    <t>ФОТ включает в себя все расходные и крепежные материалы (пена, саморезы, держатели и т.п.), а также сверление отверстий.</t>
  </si>
  <si>
    <t>Коробка коммутационная КС-4</t>
  </si>
  <si>
    <t>Кабельные изделия</t>
  </si>
  <si>
    <t>Кабель КПСВВнг(А)-LSLT 1х2х0,5</t>
  </si>
  <si>
    <t>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при необходимости</t>
  </si>
  <si>
    <t>Кабель КПСВВнг(А)-LSLT 1х2х0,75</t>
  </si>
  <si>
    <t>Кабель КПСВВнг(А)-LSLT 2х2х0,5</t>
  </si>
  <si>
    <t>Кабель UTP Cat5e 2х2х0,52 PVC</t>
  </si>
  <si>
    <t>Кабель UTP Cat5e 4х2х0,52 PVC</t>
  </si>
  <si>
    <t>Кабель ВВГнг(А)-LSLTх 3х1,5 0,66кВ</t>
  </si>
  <si>
    <t>Оповещатели</t>
  </si>
  <si>
    <t>Оповещатель охранно-пожарный комбинированный свето-звуковой Маяк-24-КПМ2-НИ</t>
  </si>
  <si>
    <t>Приборы</t>
  </si>
  <si>
    <t>Прибор приемно-контрольный и управления охранно-пожарный адресный Рубеж-2ОП прот. R3</t>
  </si>
  <si>
    <t>Блок индикации и управления R3-Рубеж-БИУ</t>
  </si>
  <si>
    <t>Модуль сопряжения МС-E R3</t>
  </si>
  <si>
    <t>Пусконаладочные работы</t>
  </si>
  <si>
    <t>РИП и боксы</t>
  </si>
  <si>
    <t>Источник бесперебойного питания адресный ИВЭПР 24/2,5 RS-R3 2х7 БР</t>
  </si>
  <si>
    <t>Аккумуляторная батарея 12V/7Ah DTM 1207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</si>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</sst>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75"/>
  <sheetViews>
    <sheetView tabSelected="1" topLeftCell="A4" workbookViewId="0">
      <selection activeCell="L22" sqref="L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19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19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19" s="1" customFormat="1" ht="11.1" customHeight="1" x14ac:dyDescent="0.2"/>
    <row r="10" spans="1:19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" t="s">
        <v>12</v>
      </c>
      <c r="I10" s="51" t="s">
        <v>13</v>
      </c>
      <c r="J10" s="51" t="s">
        <v>14</v>
      </c>
      <c r="K10" s="51" t="s">
        <v>15</v>
      </c>
      <c r="L10" s="55" t="s">
        <v>16</v>
      </c>
      <c r="M10" s="55"/>
      <c r="N10" s="55"/>
      <c r="O10" s="55" t="s">
        <v>17</v>
      </c>
      <c r="P10" s="55"/>
      <c r="Q10" s="51" t="s">
        <v>18</v>
      </c>
      <c r="R10" s="51" t="s">
        <v>19</v>
      </c>
      <c r="S10" s="51" t="s">
        <v>20</v>
      </c>
    </row>
    <row r="11" spans="1:19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2"/>
      <c r="J11" s="52"/>
      <c r="K11" s="52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2"/>
      <c r="R11" s="52"/>
      <c r="S11" s="52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ROUND($O$18+$O$19+$O$20+$O$21+$O$22+$O$23+$O$24+$O$26+$O$27+$O$28+$O$29+$O$30+$O$31+$O$32+$O$33+$O$35+$O$36+$O$37+$O$38+$O$39+$O$40+$O$42+$O$44+$O$45+$O$46+$O$49+$O$51+$O$52,2)</f>
        <v>0</v>
      </c>
      <c r="P13" s="10">
        <f>ROUND($P$18+$P$19+$P$20+$P$21+$P$22+$P$23+$P$24+$P$26+$P$27+$P$28+$P$29+$P$30+$P$31+$P$32+$P$33+$P$35+$P$36+$P$37+$P$38+$P$39+$P$40+$P$42+$P$44+$P$45+$P$46+$P$49+$P$51+$P$52,2)</f>
        <v>0</v>
      </c>
      <c r="Q13" s="10">
        <f>ROUND($Q$18+$Q$19+$Q$20+$Q$21+$Q$22+$Q$23+$Q$24+$Q$26+$Q$27+$Q$28+$Q$29+$Q$30+$Q$31+$Q$32+$Q$33+$Q$35+$Q$36+$Q$37+$Q$38+$Q$39+$Q$40+$Q$42+$Q$44+$Q$45+$Q$46+$Q$49+$Q$51+$Q$52,2)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ROUND($O$18+$O$19+$O$20+$O$21+$O$22+$O$23+$O$24+$O$26+$O$27+$O$28+$O$29+$O$30+$O$31+$O$32+$O$33+$O$35+$O$36+$O$37+$O$38+$O$39+$O$40+$O$42+$O$44+$O$45+$O$46+$O$49+$O$51+$O$52,2)</f>
        <v>0</v>
      </c>
      <c r="P14" s="10">
        <f>ROUND($P$18+$P$19+$P$20+$P$21+$P$22+$P$23+$P$24+$P$26+$P$27+$P$28+$P$29+$P$30+$P$31+$P$32+$P$33+$P$35+$P$36+$P$37+$P$38+$P$39+$P$40+$P$42+$P$44+$P$45+$P$46+$P$49+$P$51+$P$52,2)</f>
        <v>0</v>
      </c>
      <c r="Q14" s="10">
        <f>ROUND($Q$18+$Q$19+$Q$20+$Q$21+$Q$22+$Q$23+$Q$24+$Q$26+$Q$27+$Q$28+$Q$29+$Q$30+$Q$31+$Q$32+$Q$33+$Q$35+$Q$36+$Q$37+$Q$38+$Q$39+$Q$40+$Q$42+$Q$44+$Q$45+$Q$46+$Q$49+$Q$51+$Q$52,2)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ROUND($O$18+$O$19+$O$20+$O$21+$O$22+$O$23+$O$24+$O$26+$O$27+$O$28+$O$29+$O$30+$O$31+$O$32+$O$33+$O$35+$O$36+$O$37+$O$38+$O$39+$O$40+$O$42+$O$44+$O$45+$O$46+$O$49+$O$51+$O$52,2)</f>
        <v>0</v>
      </c>
      <c r="P15" s="10">
        <f>ROUND($P$18+$P$19+$P$20+$P$21+$P$22+$P$23+$P$24+$P$26+$P$27+$P$28+$P$29+$P$30+$P$31+$P$32+$P$33+$P$35+$P$36+$P$37+$P$38+$P$39+$P$40+$P$42+$P$44+$P$45+$P$46+$P$49+$P$51+$P$52,2)</f>
        <v>0</v>
      </c>
      <c r="Q15" s="10">
        <f>ROUND($Q$18+$Q$19+$Q$20+$Q$21+$Q$22+$Q$23+$Q$24+$Q$26+$Q$27+$Q$28+$Q$29+$Q$30+$Q$31+$Q$32+$Q$33+$Q$35+$Q$36+$Q$37+$Q$38+$Q$39+$Q$40+$Q$42+$Q$44+$Q$45+$Q$46+$Q$49+$Q$51+$Q$52,2)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ROUND($O$18+$O$19+$O$20+$O$21+$O$22+$O$23+$O$24+$O$26+$O$27+$O$28+$O$29+$O$30+$O$31+$O$32+$O$33+$O$35+$O$36+$O$37+$O$38+$O$39+$O$40+$O$42+$O$44+$O$45+$O$46+$O$49+$O$51+$O$52,2)</f>
        <v>0</v>
      </c>
      <c r="P16" s="10">
        <f>ROUND($P$18+$P$19+$P$20+$P$21+$P$22+$P$23+$P$24+$P$26+$P$27+$P$28+$P$29+$P$30+$P$31+$P$32+$P$33+$P$35+$P$36+$P$37+$P$38+$P$39+$P$40+$P$42+$P$44+$P$45+$P$46+$P$49+$P$51+$P$52,2)</f>
        <v>0</v>
      </c>
      <c r="Q16" s="10">
        <f>ROUND($Q$18+$Q$19+$Q$20+$Q$21+$Q$22+$Q$23+$Q$24+$Q$26+$Q$27+$Q$28+$Q$29+$Q$30+$Q$31+$Q$32+$Q$33+$Q$35+$Q$36+$Q$37+$Q$38+$Q$39+$Q$40+$Q$42+$Q$44+$Q$45+$Q$46+$Q$49+$Q$51+$Q$52,2)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ROUND($O$18+$O$19+$O$20+$O$21+$O$22+$O$23+$O$24,2)</f>
        <v>0</v>
      </c>
      <c r="P17" s="10">
        <f>ROUND($P$18+$P$19+$P$20+$P$21+$P$22+$P$23+$P$24,2)</f>
        <v>0</v>
      </c>
      <c r="Q17" s="10">
        <f>ROUND($Q$18+$Q$19+$Q$20+$Q$21+$Q$22+$Q$23+$Q$24,2)</f>
        <v>0</v>
      </c>
      <c r="R17" s="10"/>
      <c r="S17" s="10"/>
    </row>
    <row r="18" spans="1:19" s="1" customFormat="1" ht="21.95" customHeight="1" outlineLevel="6" x14ac:dyDescent="0.2">
      <c r="A18" s="11"/>
      <c r="B18" s="12" t="s">
        <v>49</v>
      </c>
      <c r="C18" s="13" t="s">
        <v>50</v>
      </c>
      <c r="D18" s="13"/>
      <c r="E18" s="13"/>
      <c r="F18" s="13"/>
      <c r="G18" s="13"/>
      <c r="H18" s="14">
        <v>95</v>
      </c>
      <c r="I18" s="14">
        <f>$H$18</f>
        <v>95</v>
      </c>
      <c r="J18" s="16">
        <v>1</v>
      </c>
      <c r="K18" s="15">
        <f>ROUND($I$18*$J$18,3)</f>
        <v>95</v>
      </c>
      <c r="L18" s="59"/>
      <c r="M18" s="60"/>
      <c r="N18" s="56">
        <f>ROUND($M$18+$L$18,2)</f>
        <v>0</v>
      </c>
      <c r="O18" s="15">
        <f>ROUND($I$18*$L$18,2)</f>
        <v>0</v>
      </c>
      <c r="P18" s="15">
        <f>ROUND($K$18*$M$18,2)</f>
        <v>0</v>
      </c>
      <c r="Q18" s="15">
        <f>ROUND($P$18+$O$18,2)</f>
        <v>0</v>
      </c>
      <c r="R18" s="17"/>
      <c r="S18" s="69"/>
    </row>
    <row r="19" spans="1:19" s="1" customFormat="1" ht="21.95" customHeight="1" outlineLevel="6" x14ac:dyDescent="0.2">
      <c r="A19" s="11"/>
      <c r="B19" s="12" t="s">
        <v>51</v>
      </c>
      <c r="C19" s="13" t="s">
        <v>50</v>
      </c>
      <c r="D19" s="13"/>
      <c r="E19" s="13"/>
      <c r="F19" s="13"/>
      <c r="G19" s="13"/>
      <c r="H19" s="14">
        <v>52</v>
      </c>
      <c r="I19" s="14">
        <f>$H$19</f>
        <v>52</v>
      </c>
      <c r="J19" s="16">
        <v>1</v>
      </c>
      <c r="K19" s="15">
        <f>ROUND($I$19*$J$19,3)</f>
        <v>52</v>
      </c>
      <c r="L19" s="59"/>
      <c r="M19" s="60"/>
      <c r="N19" s="56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7"/>
      <c r="S19" s="69"/>
    </row>
    <row r="20" spans="1:19" s="1" customFormat="1" ht="11.1" customHeight="1" outlineLevel="6" x14ac:dyDescent="0.2">
      <c r="A20" s="11"/>
      <c r="B20" s="12" t="s">
        <v>52</v>
      </c>
      <c r="C20" s="13" t="s">
        <v>50</v>
      </c>
      <c r="D20" s="13" t="s">
        <v>53</v>
      </c>
      <c r="E20" s="13"/>
      <c r="F20" s="13"/>
      <c r="G20" s="13"/>
      <c r="H20" s="14">
        <v>114</v>
      </c>
      <c r="I20" s="14">
        <f>$H$20</f>
        <v>114</v>
      </c>
      <c r="J20" s="16">
        <v>1</v>
      </c>
      <c r="K20" s="15">
        <f>ROUND($I$20*$J$20,3)</f>
        <v>114</v>
      </c>
      <c r="L20" s="60"/>
      <c r="M20" s="60"/>
      <c r="N20" s="15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7"/>
      <c r="S20" s="69"/>
    </row>
    <row r="21" spans="1:19" s="1" customFormat="1" ht="33" customHeight="1" outlineLevel="6" x14ac:dyDescent="0.2">
      <c r="A21" s="11"/>
      <c r="B21" s="12" t="s">
        <v>54</v>
      </c>
      <c r="C21" s="13" t="s">
        <v>50</v>
      </c>
      <c r="D21" s="13"/>
      <c r="E21" s="13"/>
      <c r="F21" s="13"/>
      <c r="G21" s="13"/>
      <c r="H21" s="14">
        <v>32</v>
      </c>
      <c r="I21" s="14">
        <f>$H$21</f>
        <v>32</v>
      </c>
      <c r="J21" s="16">
        <v>1</v>
      </c>
      <c r="K21" s="15">
        <f>ROUND($I$21*$J$21,3)</f>
        <v>32</v>
      </c>
      <c r="L21" s="59"/>
      <c r="M21" s="60"/>
      <c r="N21" s="56">
        <f>ROUND($M$21+$L$21,2)</f>
        <v>0</v>
      </c>
      <c r="O21" s="15">
        <f>ROUND($I$21*$L$21,2)</f>
        <v>0</v>
      </c>
      <c r="P21" s="15">
        <f>ROUND($K$21*$M$21,2)</f>
        <v>0</v>
      </c>
      <c r="Q21" s="15">
        <f>ROUND($P$21+$O$21,2)</f>
        <v>0</v>
      </c>
      <c r="R21" s="17"/>
      <c r="S21" s="69"/>
    </row>
    <row r="22" spans="1:19" s="1" customFormat="1" ht="21.95" customHeight="1" outlineLevel="6" x14ac:dyDescent="0.2">
      <c r="A22" s="11"/>
      <c r="B22" s="12" t="s">
        <v>55</v>
      </c>
      <c r="C22" s="13" t="s">
        <v>50</v>
      </c>
      <c r="D22" s="13"/>
      <c r="E22" s="13"/>
      <c r="F22" s="13"/>
      <c r="G22" s="13"/>
      <c r="H22" s="14">
        <v>143</v>
      </c>
      <c r="I22" s="14">
        <f>$H$22</f>
        <v>143</v>
      </c>
      <c r="J22" s="16">
        <v>1</v>
      </c>
      <c r="K22" s="15">
        <f>ROUND($I$22*$J$22,3)</f>
        <v>143</v>
      </c>
      <c r="L22" s="59"/>
      <c r="M22" s="60"/>
      <c r="N22" s="56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7"/>
      <c r="S22" s="69"/>
    </row>
    <row r="23" spans="1:19" s="1" customFormat="1" ht="21.95" customHeight="1" outlineLevel="6" x14ac:dyDescent="0.2">
      <c r="A23" s="11"/>
      <c r="B23" s="12" t="s">
        <v>56</v>
      </c>
      <c r="C23" s="13" t="s">
        <v>50</v>
      </c>
      <c r="D23" s="13"/>
      <c r="E23" s="13"/>
      <c r="F23" s="13"/>
      <c r="G23" s="13"/>
      <c r="H23" s="14">
        <v>2</v>
      </c>
      <c r="I23" s="14">
        <f>$H$23</f>
        <v>2</v>
      </c>
      <c r="J23" s="16">
        <v>1</v>
      </c>
      <c r="K23" s="15">
        <f>ROUND($I$23*$J$23,3)</f>
        <v>2</v>
      </c>
      <c r="L23" s="59"/>
      <c r="M23" s="60"/>
      <c r="N23" s="56">
        <f>ROUND($M$23+$L$23,2)</f>
        <v>0</v>
      </c>
      <c r="O23" s="15">
        <f>ROUND($I$23*$L$23,2)</f>
        <v>0</v>
      </c>
      <c r="P23" s="15">
        <f>ROUND($K$23*$M$23,2)</f>
        <v>0</v>
      </c>
      <c r="Q23" s="15">
        <f>ROUND($P$23+$O$23,2)</f>
        <v>0</v>
      </c>
      <c r="R23" s="17"/>
      <c r="S23" s="69"/>
    </row>
    <row r="24" spans="1:19" s="1" customFormat="1" ht="11.1" customHeight="1" outlineLevel="6" x14ac:dyDescent="0.2">
      <c r="A24" s="11"/>
      <c r="B24" s="12" t="s">
        <v>57</v>
      </c>
      <c r="C24" s="13" t="s">
        <v>50</v>
      </c>
      <c r="D24" s="13"/>
      <c r="E24" s="13"/>
      <c r="F24" s="13"/>
      <c r="G24" s="13"/>
      <c r="H24" s="14">
        <v>17</v>
      </c>
      <c r="I24" s="14">
        <f>$H$24</f>
        <v>17</v>
      </c>
      <c r="J24" s="16">
        <v>1</v>
      </c>
      <c r="K24" s="15">
        <f>ROUND($I$24*$J$24,3)</f>
        <v>17</v>
      </c>
      <c r="L24" s="61"/>
      <c r="M24" s="60"/>
      <c r="N24" s="57">
        <f>ROUND($M$24+$L$24,2)</f>
        <v>0</v>
      </c>
      <c r="O24" s="15">
        <f>ROUND($I$24*$L$24,2)</f>
        <v>0</v>
      </c>
      <c r="P24" s="15">
        <f>ROUND($K$24*$M$24,2)</f>
        <v>0</v>
      </c>
      <c r="Q24" s="15">
        <f>ROUND($P$24+$O$24,2)</f>
        <v>0</v>
      </c>
      <c r="R24" s="17"/>
      <c r="S24" s="69"/>
    </row>
    <row r="25" spans="1:19" s="1" customFormat="1" ht="12" customHeight="1" outlineLevel="5" x14ac:dyDescent="0.2">
      <c r="A25" s="7"/>
      <c r="B25" s="8" t="s">
        <v>58</v>
      </c>
      <c r="C25" s="9"/>
      <c r="D25" s="9"/>
      <c r="E25" s="9"/>
      <c r="F25" s="9"/>
      <c r="G25" s="9"/>
      <c r="H25" s="10"/>
      <c r="I25" s="10"/>
      <c r="J25" s="10"/>
      <c r="K25" s="10"/>
      <c r="L25" s="62"/>
      <c r="M25" s="62"/>
      <c r="N25" s="10"/>
      <c r="O25" s="10">
        <f>ROUND($O$26+$O$27+$O$28+$O$29+$O$30+$O$31+$O$32+$O$33,2)</f>
        <v>0</v>
      </c>
      <c r="P25" s="10">
        <f>ROUND($P$26+$P$27+$P$28+$P$29+$P$30+$P$31+$P$32+$P$33,2)</f>
        <v>0</v>
      </c>
      <c r="Q25" s="10">
        <f>ROUND($Q$26+$Q$27+$Q$28+$Q$29+$Q$30+$Q$31+$Q$32+$Q$33,2)</f>
        <v>0</v>
      </c>
      <c r="R25" s="10"/>
      <c r="S25" s="62"/>
    </row>
    <row r="26" spans="1:19" s="1" customFormat="1" ht="11.1" customHeight="1" outlineLevel="6" x14ac:dyDescent="0.2">
      <c r="A26" s="11"/>
      <c r="B26" s="12" t="s">
        <v>59</v>
      </c>
      <c r="C26" s="13" t="s">
        <v>60</v>
      </c>
      <c r="D26" s="13"/>
      <c r="E26" s="13"/>
      <c r="F26" s="13"/>
      <c r="G26" s="13"/>
      <c r="H26" s="14">
        <v>5</v>
      </c>
      <c r="I26" s="14">
        <f>$H$26</f>
        <v>5</v>
      </c>
      <c r="J26" s="16">
        <v>1</v>
      </c>
      <c r="K26" s="15">
        <f>ROUND($I$26*$J$26,3)</f>
        <v>5</v>
      </c>
      <c r="L26" s="59"/>
      <c r="M26" s="60"/>
      <c r="N26" s="56">
        <f>ROUND($M$26+$L$26,2)</f>
        <v>0</v>
      </c>
      <c r="O26" s="15">
        <f>ROUND($I$26*$L$26,2)</f>
        <v>0</v>
      </c>
      <c r="P26" s="15">
        <f>ROUND($K$26*$M$26,2)</f>
        <v>0</v>
      </c>
      <c r="Q26" s="15">
        <f>ROUND($P$26+$O$26,2)</f>
        <v>0</v>
      </c>
      <c r="R26" s="17" t="s">
        <v>61</v>
      </c>
      <c r="S26" s="69"/>
    </row>
    <row r="27" spans="1:19" s="1" customFormat="1" ht="21.95" customHeight="1" outlineLevel="6" x14ac:dyDescent="0.2">
      <c r="A27" s="11"/>
      <c r="B27" s="12" t="s">
        <v>62</v>
      </c>
      <c r="C27" s="13" t="s">
        <v>60</v>
      </c>
      <c r="D27" s="13"/>
      <c r="E27" s="13"/>
      <c r="F27" s="13"/>
      <c r="G27" s="13"/>
      <c r="H27" s="14">
        <v>100</v>
      </c>
      <c r="I27" s="14">
        <f>$H$27</f>
        <v>100</v>
      </c>
      <c r="J27" s="16">
        <v>1</v>
      </c>
      <c r="K27" s="15">
        <f>ROUND($I$27*$J$27,3)</f>
        <v>100</v>
      </c>
      <c r="L27" s="59"/>
      <c r="M27" s="60"/>
      <c r="N27" s="56">
        <f>ROUND($M$27+$L$27,2)</f>
        <v>0</v>
      </c>
      <c r="O27" s="15">
        <f>ROUND($I$27*$L$27,2)</f>
        <v>0</v>
      </c>
      <c r="P27" s="15">
        <f>ROUND($K$27*$M$27,2)</f>
        <v>0</v>
      </c>
      <c r="Q27" s="15">
        <f>ROUND($P$27+$O$27,2)</f>
        <v>0</v>
      </c>
      <c r="R27" s="17" t="s">
        <v>63</v>
      </c>
      <c r="S27" s="69"/>
    </row>
    <row r="28" spans="1:19" s="1" customFormat="1" ht="21.95" customHeight="1" outlineLevel="6" x14ac:dyDescent="0.2">
      <c r="A28" s="11"/>
      <c r="B28" s="12" t="s">
        <v>64</v>
      </c>
      <c r="C28" s="13" t="s">
        <v>60</v>
      </c>
      <c r="D28" s="13"/>
      <c r="E28" s="13"/>
      <c r="F28" s="13"/>
      <c r="G28" s="13"/>
      <c r="H28" s="18">
        <v>1730</v>
      </c>
      <c r="I28" s="18">
        <f>$H$28</f>
        <v>1730</v>
      </c>
      <c r="J28" s="16">
        <v>1</v>
      </c>
      <c r="K28" s="15">
        <f>ROUND($I$28*$J$28,3)</f>
        <v>1730</v>
      </c>
      <c r="L28" s="59"/>
      <c r="M28" s="60"/>
      <c r="N28" s="56">
        <f>ROUND($M$28+$L$28,2)</f>
        <v>0</v>
      </c>
      <c r="O28" s="15">
        <f>ROUND($I$28*$L$28,2)</f>
        <v>0</v>
      </c>
      <c r="P28" s="15">
        <f>ROUND($K$28*$M$28,2)</f>
        <v>0</v>
      </c>
      <c r="Q28" s="15">
        <f>ROUND($P$28+$O$28,2)</f>
        <v>0</v>
      </c>
      <c r="R28" s="17" t="s">
        <v>65</v>
      </c>
      <c r="S28" s="69"/>
    </row>
    <row r="29" spans="1:19" s="1" customFormat="1" ht="21.95" customHeight="1" outlineLevel="6" x14ac:dyDescent="0.2">
      <c r="A29" s="11"/>
      <c r="B29" s="12" t="s">
        <v>66</v>
      </c>
      <c r="C29" s="13" t="s">
        <v>60</v>
      </c>
      <c r="D29" s="13"/>
      <c r="E29" s="13"/>
      <c r="F29" s="13"/>
      <c r="G29" s="13"/>
      <c r="H29" s="14">
        <v>10</v>
      </c>
      <c r="I29" s="14">
        <f>$H$29</f>
        <v>10</v>
      </c>
      <c r="J29" s="16">
        <v>1</v>
      </c>
      <c r="K29" s="15">
        <f>ROUND($I$29*$J$29,3)</f>
        <v>10</v>
      </c>
      <c r="L29" s="59"/>
      <c r="M29" s="60"/>
      <c r="N29" s="56">
        <f>ROUND($M$29+$L$29,2)</f>
        <v>0</v>
      </c>
      <c r="O29" s="15">
        <f>ROUND($I$29*$L$29,2)</f>
        <v>0</v>
      </c>
      <c r="P29" s="15">
        <f>ROUND($K$29*$M$29,2)</f>
        <v>0</v>
      </c>
      <c r="Q29" s="15">
        <f>ROUND($P$29+$O$29,2)</f>
        <v>0</v>
      </c>
      <c r="R29" s="17" t="s">
        <v>67</v>
      </c>
      <c r="S29" s="69"/>
    </row>
    <row r="30" spans="1:19" s="1" customFormat="1" ht="11.1" customHeight="1" outlineLevel="6" x14ac:dyDescent="0.2">
      <c r="A30" s="11"/>
      <c r="B30" s="12" t="s">
        <v>68</v>
      </c>
      <c r="C30" s="13" t="s">
        <v>60</v>
      </c>
      <c r="D30" s="13"/>
      <c r="E30" s="13"/>
      <c r="F30" s="13"/>
      <c r="G30" s="13"/>
      <c r="H30" s="14">
        <v>20</v>
      </c>
      <c r="I30" s="14">
        <f>$H$30</f>
        <v>20</v>
      </c>
      <c r="J30" s="16">
        <v>1</v>
      </c>
      <c r="K30" s="15">
        <f>ROUND($I$30*$J$30,3)</f>
        <v>20</v>
      </c>
      <c r="L30" s="59"/>
      <c r="M30" s="60"/>
      <c r="N30" s="56">
        <f>ROUND($M$30+$L$30,2)</f>
        <v>0</v>
      </c>
      <c r="O30" s="15">
        <f>ROUND($I$30*$L$30,2)</f>
        <v>0</v>
      </c>
      <c r="P30" s="15">
        <f>ROUND($K$30*$M$30,2)</f>
        <v>0</v>
      </c>
      <c r="Q30" s="15">
        <f>ROUND($P$30+$O$30,2)</f>
        <v>0</v>
      </c>
      <c r="R30" s="17"/>
      <c r="S30" s="69"/>
    </row>
    <row r="31" spans="1:19" s="1" customFormat="1" ht="11.1" customHeight="1" outlineLevel="6" x14ac:dyDescent="0.2">
      <c r="A31" s="11"/>
      <c r="B31" s="12" t="s">
        <v>69</v>
      </c>
      <c r="C31" s="13" t="s">
        <v>60</v>
      </c>
      <c r="D31" s="13"/>
      <c r="E31" s="13"/>
      <c r="F31" s="13"/>
      <c r="G31" s="13"/>
      <c r="H31" s="14">
        <v>15</v>
      </c>
      <c r="I31" s="14">
        <f>$H$31</f>
        <v>15</v>
      </c>
      <c r="J31" s="16">
        <v>1</v>
      </c>
      <c r="K31" s="15">
        <f>ROUND($I$31*$J$31,3)</f>
        <v>15</v>
      </c>
      <c r="L31" s="59"/>
      <c r="M31" s="60"/>
      <c r="N31" s="56">
        <f>ROUND($M$31+$L$31,2)</f>
        <v>0</v>
      </c>
      <c r="O31" s="15">
        <f>ROUND($I$31*$L$31,2)</f>
        <v>0</v>
      </c>
      <c r="P31" s="15">
        <f>ROUND($K$31*$M$31,2)</f>
        <v>0</v>
      </c>
      <c r="Q31" s="15">
        <f>ROUND($P$31+$O$31,2)</f>
        <v>0</v>
      </c>
      <c r="R31" s="17" t="s">
        <v>70</v>
      </c>
      <c r="S31" s="69"/>
    </row>
    <row r="32" spans="1:19" s="1" customFormat="1" ht="44.1" customHeight="1" outlineLevel="6" x14ac:dyDescent="0.2">
      <c r="A32" s="11"/>
      <c r="B32" s="12" t="s">
        <v>71</v>
      </c>
      <c r="C32" s="13" t="s">
        <v>50</v>
      </c>
      <c r="D32" s="13"/>
      <c r="E32" s="13"/>
      <c r="F32" s="13"/>
      <c r="G32" s="13"/>
      <c r="H32" s="14">
        <v>144</v>
      </c>
      <c r="I32" s="14">
        <f>$H$32</f>
        <v>144</v>
      </c>
      <c r="J32" s="16">
        <v>1</v>
      </c>
      <c r="K32" s="15">
        <f>ROUND($I$32*$J$32,3)</f>
        <v>144</v>
      </c>
      <c r="L32" s="59"/>
      <c r="M32" s="60"/>
      <c r="N32" s="56">
        <f>ROUND($M$32+$L$32,2)</f>
        <v>0</v>
      </c>
      <c r="O32" s="15">
        <f>ROUND($I$32*$L$32,2)</f>
        <v>0</v>
      </c>
      <c r="P32" s="15">
        <f>ROUND($K$32*$M$32,2)</f>
        <v>0</v>
      </c>
      <c r="Q32" s="15">
        <f>ROUND($P$32+$O$32,2)</f>
        <v>0</v>
      </c>
      <c r="R32" s="17" t="s">
        <v>72</v>
      </c>
      <c r="S32" s="69"/>
    </row>
    <row r="33" spans="1:19" s="1" customFormat="1" ht="44.1" customHeight="1" outlineLevel="6" x14ac:dyDescent="0.2">
      <c r="A33" s="11"/>
      <c r="B33" s="12" t="s">
        <v>73</v>
      </c>
      <c r="C33" s="13" t="s">
        <v>50</v>
      </c>
      <c r="D33" s="13"/>
      <c r="E33" s="13"/>
      <c r="F33" s="13"/>
      <c r="G33" s="13"/>
      <c r="H33" s="14">
        <v>18</v>
      </c>
      <c r="I33" s="14">
        <f>$H$33</f>
        <v>18</v>
      </c>
      <c r="J33" s="16">
        <v>1</v>
      </c>
      <c r="K33" s="15">
        <f>ROUND($I$33*$J$33,3)</f>
        <v>18</v>
      </c>
      <c r="L33" s="59"/>
      <c r="M33" s="60"/>
      <c r="N33" s="56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17" t="s">
        <v>72</v>
      </c>
      <c r="S33" s="69"/>
    </row>
    <row r="34" spans="1:19" s="1" customFormat="1" ht="12" customHeight="1" outlineLevel="5" x14ac:dyDescent="0.2">
      <c r="A34" s="7"/>
      <c r="B34" s="8" t="s">
        <v>74</v>
      </c>
      <c r="C34" s="9"/>
      <c r="D34" s="9"/>
      <c r="E34" s="9"/>
      <c r="F34" s="9"/>
      <c r="G34" s="9"/>
      <c r="H34" s="10"/>
      <c r="I34" s="10"/>
      <c r="J34" s="10"/>
      <c r="K34" s="10"/>
      <c r="L34" s="62"/>
      <c r="M34" s="62"/>
      <c r="N34" s="10"/>
      <c r="O34" s="10">
        <f>ROUND($O$35+$O$36+$O$37+$O$38+$O$39+$O$40,2)</f>
        <v>0</v>
      </c>
      <c r="P34" s="10">
        <f>ROUND($P$35+$P$36+$P$37+$P$38+$P$39+$P$40,2)</f>
        <v>0</v>
      </c>
      <c r="Q34" s="10">
        <f>ROUND($Q$35+$Q$36+$Q$37+$Q$38+$Q$39+$Q$40,2)</f>
        <v>0</v>
      </c>
      <c r="R34" s="10"/>
      <c r="S34" s="62"/>
    </row>
    <row r="35" spans="1:19" s="1" customFormat="1" ht="56.1" customHeight="1" outlineLevel="6" x14ac:dyDescent="0.2">
      <c r="A35" s="11"/>
      <c r="B35" s="12" t="s">
        <v>75</v>
      </c>
      <c r="C35" s="13" t="s">
        <v>60</v>
      </c>
      <c r="D35" s="13"/>
      <c r="E35" s="13"/>
      <c r="F35" s="13"/>
      <c r="G35" s="13"/>
      <c r="H35" s="18">
        <v>1805</v>
      </c>
      <c r="I35" s="18">
        <f>$H$35</f>
        <v>1805</v>
      </c>
      <c r="J35" s="16">
        <v>1</v>
      </c>
      <c r="K35" s="15">
        <f>ROUND($I$35*$J$35,3)</f>
        <v>1805</v>
      </c>
      <c r="L35" s="59"/>
      <c r="M35" s="60"/>
      <c r="N35" s="56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17" t="s">
        <v>76</v>
      </c>
      <c r="S35" s="69"/>
    </row>
    <row r="36" spans="1:19" s="1" customFormat="1" ht="56.1" customHeight="1" outlineLevel="6" x14ac:dyDescent="0.2">
      <c r="A36" s="11"/>
      <c r="B36" s="12" t="s">
        <v>77</v>
      </c>
      <c r="C36" s="13" t="s">
        <v>60</v>
      </c>
      <c r="D36" s="13"/>
      <c r="E36" s="13"/>
      <c r="F36" s="13"/>
      <c r="G36" s="13"/>
      <c r="H36" s="14">
        <v>5</v>
      </c>
      <c r="I36" s="14">
        <f>$H$36</f>
        <v>5</v>
      </c>
      <c r="J36" s="16">
        <v>1</v>
      </c>
      <c r="K36" s="15">
        <f>ROUND($I$36*$J$36,3)</f>
        <v>5</v>
      </c>
      <c r="L36" s="59"/>
      <c r="M36" s="60"/>
      <c r="N36" s="56">
        <f>ROUND($M$36+$L$36,2)</f>
        <v>0</v>
      </c>
      <c r="O36" s="15">
        <f>ROUND($I$36*$L$36,2)</f>
        <v>0</v>
      </c>
      <c r="P36" s="15">
        <f>ROUND($K$36*$M$36,2)</f>
        <v>0</v>
      </c>
      <c r="Q36" s="15">
        <f>ROUND($P$36+$O$36,2)</f>
        <v>0</v>
      </c>
      <c r="R36" s="17" t="s">
        <v>76</v>
      </c>
      <c r="S36" s="69"/>
    </row>
    <row r="37" spans="1:19" s="1" customFormat="1" ht="56.1" customHeight="1" outlineLevel="6" x14ac:dyDescent="0.2">
      <c r="A37" s="11"/>
      <c r="B37" s="12" t="s">
        <v>78</v>
      </c>
      <c r="C37" s="13" t="s">
        <v>60</v>
      </c>
      <c r="D37" s="13"/>
      <c r="E37" s="13"/>
      <c r="F37" s="13"/>
      <c r="G37" s="13"/>
      <c r="H37" s="14">
        <v>10</v>
      </c>
      <c r="I37" s="14">
        <f>$H$37</f>
        <v>10</v>
      </c>
      <c r="J37" s="16">
        <v>1</v>
      </c>
      <c r="K37" s="15">
        <f>ROUND($I$37*$J$37,3)</f>
        <v>10</v>
      </c>
      <c r="L37" s="59"/>
      <c r="M37" s="60"/>
      <c r="N37" s="56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17" t="s">
        <v>76</v>
      </c>
      <c r="S37" s="69"/>
    </row>
    <row r="38" spans="1:19" s="1" customFormat="1" ht="56.1" customHeight="1" outlineLevel="6" x14ac:dyDescent="0.2">
      <c r="A38" s="11"/>
      <c r="B38" s="12" t="s">
        <v>79</v>
      </c>
      <c r="C38" s="13" t="s">
        <v>60</v>
      </c>
      <c r="D38" s="13"/>
      <c r="E38" s="13"/>
      <c r="F38" s="13"/>
      <c r="G38" s="13"/>
      <c r="H38" s="14">
        <v>5</v>
      </c>
      <c r="I38" s="14">
        <f>$H$38</f>
        <v>5</v>
      </c>
      <c r="J38" s="16">
        <v>1</v>
      </c>
      <c r="K38" s="15">
        <f>ROUND($I$38*$J$38,3)</f>
        <v>5</v>
      </c>
      <c r="L38" s="59"/>
      <c r="M38" s="60"/>
      <c r="N38" s="56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17" t="s">
        <v>76</v>
      </c>
      <c r="S38" s="69"/>
    </row>
    <row r="39" spans="1:19" s="1" customFormat="1" ht="56.1" customHeight="1" outlineLevel="6" x14ac:dyDescent="0.2">
      <c r="A39" s="11"/>
      <c r="B39" s="12" t="s">
        <v>80</v>
      </c>
      <c r="C39" s="13" t="s">
        <v>60</v>
      </c>
      <c r="D39" s="13"/>
      <c r="E39" s="13"/>
      <c r="F39" s="13"/>
      <c r="G39" s="13"/>
      <c r="H39" s="14">
        <v>10</v>
      </c>
      <c r="I39" s="14">
        <f>$H$39</f>
        <v>10</v>
      </c>
      <c r="J39" s="16">
        <v>1</v>
      </c>
      <c r="K39" s="15">
        <f>ROUND($I$39*$J$39,3)</f>
        <v>10</v>
      </c>
      <c r="L39" s="59"/>
      <c r="M39" s="60"/>
      <c r="N39" s="56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17" t="s">
        <v>76</v>
      </c>
      <c r="S39" s="69"/>
    </row>
    <row r="40" spans="1:19" s="1" customFormat="1" ht="56.1" customHeight="1" outlineLevel="6" x14ac:dyDescent="0.2">
      <c r="A40" s="11"/>
      <c r="B40" s="12" t="s">
        <v>81</v>
      </c>
      <c r="C40" s="13" t="s">
        <v>60</v>
      </c>
      <c r="D40" s="13"/>
      <c r="E40" s="13"/>
      <c r="F40" s="13"/>
      <c r="G40" s="13"/>
      <c r="H40" s="14">
        <v>10</v>
      </c>
      <c r="I40" s="14">
        <f>$H$40</f>
        <v>10</v>
      </c>
      <c r="J40" s="16">
        <v>1</v>
      </c>
      <c r="K40" s="15">
        <f>ROUND($I$40*$J$40,3)</f>
        <v>10</v>
      </c>
      <c r="L40" s="59"/>
      <c r="M40" s="60"/>
      <c r="N40" s="56">
        <f>ROUND($M$40+$L$40,2)</f>
        <v>0</v>
      </c>
      <c r="O40" s="15">
        <f>ROUND($I$40*$L$40,2)</f>
        <v>0</v>
      </c>
      <c r="P40" s="15">
        <f>ROUND($K$40*$M$40,2)</f>
        <v>0</v>
      </c>
      <c r="Q40" s="15">
        <f>ROUND($P$40+$O$40,2)</f>
        <v>0</v>
      </c>
      <c r="R40" s="17" t="s">
        <v>76</v>
      </c>
      <c r="S40" s="69"/>
    </row>
    <row r="41" spans="1:19" s="1" customFormat="1" ht="12" customHeight="1" outlineLevel="5" x14ac:dyDescent="0.2">
      <c r="A41" s="7"/>
      <c r="B41" s="8" t="s">
        <v>82</v>
      </c>
      <c r="C41" s="9"/>
      <c r="D41" s="9"/>
      <c r="E41" s="9"/>
      <c r="F41" s="9"/>
      <c r="G41" s="9"/>
      <c r="H41" s="10"/>
      <c r="I41" s="10"/>
      <c r="J41" s="10"/>
      <c r="K41" s="10"/>
      <c r="L41" s="62"/>
      <c r="M41" s="62"/>
      <c r="N41" s="10"/>
      <c r="O41" s="10">
        <f>ROUND($O$42,2)</f>
        <v>0</v>
      </c>
      <c r="P41" s="10">
        <f>ROUND($P$42,2)</f>
        <v>0</v>
      </c>
      <c r="Q41" s="10">
        <f>ROUND($Q$42,2)</f>
        <v>0</v>
      </c>
      <c r="R41" s="10"/>
      <c r="S41" s="62"/>
    </row>
    <row r="42" spans="1:19" s="1" customFormat="1" ht="33" customHeight="1" outlineLevel="6" x14ac:dyDescent="0.2">
      <c r="A42" s="11"/>
      <c r="B42" s="12" t="s">
        <v>83</v>
      </c>
      <c r="C42" s="13" t="s">
        <v>50</v>
      </c>
      <c r="D42" s="13"/>
      <c r="E42" s="13"/>
      <c r="F42" s="13"/>
      <c r="G42" s="13"/>
      <c r="H42" s="14">
        <v>1</v>
      </c>
      <c r="I42" s="14">
        <f>$H$42</f>
        <v>1</v>
      </c>
      <c r="J42" s="16">
        <v>1</v>
      </c>
      <c r="K42" s="15">
        <f>ROUND($I$42*$J$42,3)</f>
        <v>1</v>
      </c>
      <c r="L42" s="59"/>
      <c r="M42" s="60"/>
      <c r="N42" s="56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17"/>
      <c r="S42" s="69"/>
    </row>
    <row r="43" spans="1:19" s="1" customFormat="1" ht="12" customHeight="1" outlineLevel="5" x14ac:dyDescent="0.2">
      <c r="A43" s="7"/>
      <c r="B43" s="8" t="s">
        <v>84</v>
      </c>
      <c r="C43" s="9"/>
      <c r="D43" s="9"/>
      <c r="E43" s="9"/>
      <c r="F43" s="9"/>
      <c r="G43" s="9"/>
      <c r="H43" s="10"/>
      <c r="I43" s="10"/>
      <c r="J43" s="10"/>
      <c r="K43" s="10"/>
      <c r="L43" s="62"/>
      <c r="M43" s="62"/>
      <c r="N43" s="10"/>
      <c r="O43" s="10">
        <f>ROUND($O$44+$O$45+$O$46,2)</f>
        <v>0</v>
      </c>
      <c r="P43" s="10">
        <f>ROUND($P$44+$P$45+$P$46,2)</f>
        <v>0</v>
      </c>
      <c r="Q43" s="10">
        <f>ROUND($Q$44+$Q$45+$Q$46,2)</f>
        <v>0</v>
      </c>
      <c r="R43" s="10"/>
      <c r="S43" s="62"/>
    </row>
    <row r="44" spans="1:19" s="1" customFormat="1" ht="21.95" customHeight="1" outlineLevel="6" x14ac:dyDescent="0.2">
      <c r="A44" s="11"/>
      <c r="B44" s="12" t="s">
        <v>85</v>
      </c>
      <c r="C44" s="13" t="s">
        <v>50</v>
      </c>
      <c r="D44" s="13"/>
      <c r="E44" s="13"/>
      <c r="F44" s="13"/>
      <c r="G44" s="13"/>
      <c r="H44" s="14">
        <v>3</v>
      </c>
      <c r="I44" s="14">
        <f>$H$44</f>
        <v>3</v>
      </c>
      <c r="J44" s="16">
        <v>1</v>
      </c>
      <c r="K44" s="15">
        <f>ROUND($I$44*$J$44,3)</f>
        <v>3</v>
      </c>
      <c r="L44" s="61"/>
      <c r="M44" s="60"/>
      <c r="N44" s="57">
        <f>ROUND($M$44+$L$44,2)</f>
        <v>0</v>
      </c>
      <c r="O44" s="15">
        <f>ROUND($I$44*$L$44,2)</f>
        <v>0</v>
      </c>
      <c r="P44" s="15">
        <f>ROUND($K$44*$M$44,2)</f>
        <v>0</v>
      </c>
      <c r="Q44" s="15">
        <f>ROUND($P$44+$O$44,2)</f>
        <v>0</v>
      </c>
      <c r="R44" s="17"/>
      <c r="S44" s="69"/>
    </row>
    <row r="45" spans="1:19" s="1" customFormat="1" ht="11.1" customHeight="1" outlineLevel="6" x14ac:dyDescent="0.2">
      <c r="A45" s="11"/>
      <c r="B45" s="12" t="s">
        <v>86</v>
      </c>
      <c r="C45" s="13" t="s">
        <v>50</v>
      </c>
      <c r="D45" s="13"/>
      <c r="E45" s="13"/>
      <c r="F45" s="13"/>
      <c r="G45" s="13"/>
      <c r="H45" s="14">
        <v>3</v>
      </c>
      <c r="I45" s="14">
        <f>$H$45</f>
        <v>3</v>
      </c>
      <c r="J45" s="16">
        <v>1</v>
      </c>
      <c r="K45" s="15">
        <f>ROUND($I$45*$J$45,3)</f>
        <v>3</v>
      </c>
      <c r="L45" s="61"/>
      <c r="M45" s="60"/>
      <c r="N45" s="57">
        <f>ROUND($M$45+$L$45,2)</f>
        <v>0</v>
      </c>
      <c r="O45" s="15">
        <f>ROUND($I$45*$L$45,2)</f>
        <v>0</v>
      </c>
      <c r="P45" s="15">
        <f>ROUND($K$45*$M$45,2)</f>
        <v>0</v>
      </c>
      <c r="Q45" s="15">
        <f>ROUND($P$45+$O$45,2)</f>
        <v>0</v>
      </c>
      <c r="R45" s="17"/>
      <c r="S45" s="69"/>
    </row>
    <row r="46" spans="1:19" s="1" customFormat="1" ht="11.1" customHeight="1" outlineLevel="6" x14ac:dyDescent="0.2">
      <c r="A46" s="11"/>
      <c r="B46" s="12" t="s">
        <v>87</v>
      </c>
      <c r="C46" s="13" t="s">
        <v>50</v>
      </c>
      <c r="D46" s="13"/>
      <c r="E46" s="13"/>
      <c r="F46" s="13"/>
      <c r="G46" s="13"/>
      <c r="H46" s="14">
        <v>1</v>
      </c>
      <c r="I46" s="14">
        <f>$H$46</f>
        <v>1</v>
      </c>
      <c r="J46" s="16">
        <v>1</v>
      </c>
      <c r="K46" s="15">
        <f>ROUND($I$46*$J$46,3)</f>
        <v>1</v>
      </c>
      <c r="L46" s="59"/>
      <c r="M46" s="60"/>
      <c r="N46" s="56">
        <f>ROUND($M$46+$L$46,2)</f>
        <v>0</v>
      </c>
      <c r="O46" s="15">
        <f>ROUND($I$46*$L$46,2)</f>
        <v>0</v>
      </c>
      <c r="P46" s="15">
        <f>ROUND($K$46*$M$46,2)</f>
        <v>0</v>
      </c>
      <c r="Q46" s="15">
        <f>ROUND($P$46+$O$46,2)</f>
        <v>0</v>
      </c>
      <c r="R46" s="17"/>
      <c r="S46" s="69"/>
    </row>
    <row r="47" spans="1:19" s="1" customFormat="1" ht="12" customHeight="1" outlineLevel="5" x14ac:dyDescent="0.2">
      <c r="A47" s="7"/>
      <c r="B47" s="8" t="s">
        <v>88</v>
      </c>
      <c r="C47" s="9"/>
      <c r="D47" s="9"/>
      <c r="E47" s="9"/>
      <c r="F47" s="9"/>
      <c r="G47" s="9"/>
      <c r="H47" s="10"/>
      <c r="I47" s="10"/>
      <c r="J47" s="10"/>
      <c r="K47" s="10"/>
      <c r="L47" s="62"/>
      <c r="M47" s="62"/>
      <c r="N47" s="10"/>
      <c r="O47" s="10">
        <f>ROUND($O$49,2)</f>
        <v>0</v>
      </c>
      <c r="P47" s="10">
        <f>ROUND($P$49,2)</f>
        <v>0</v>
      </c>
      <c r="Q47" s="10">
        <f>ROUND($Q$49,2)</f>
        <v>0</v>
      </c>
      <c r="R47" s="10"/>
      <c r="S47" s="62"/>
    </row>
    <row r="48" spans="1:19" s="19" customFormat="1" ht="11.1" customHeight="1" outlineLevel="6" x14ac:dyDescent="0.15">
      <c r="A48" s="20">
        <v>26</v>
      </c>
      <c r="B48" s="21" t="s">
        <v>88</v>
      </c>
      <c r="C48" s="22" t="s">
        <v>50</v>
      </c>
      <c r="D48" s="22"/>
      <c r="E48" s="22"/>
      <c r="F48" s="22"/>
      <c r="G48" s="22"/>
      <c r="H48" s="23">
        <v>1</v>
      </c>
      <c r="I48" s="23">
        <v>1</v>
      </c>
      <c r="J48" s="24"/>
      <c r="K48" s="24">
        <f>$K$49</f>
        <v>1</v>
      </c>
      <c r="L48" s="63"/>
      <c r="M48" s="63"/>
      <c r="N48" s="24">
        <f>ROUND($Q$48/$K$48,2)</f>
        <v>0</v>
      </c>
      <c r="O48" s="24">
        <f>ROUND($O$49,2)</f>
        <v>0</v>
      </c>
      <c r="P48" s="24">
        <f>ROUND($P$49,2)</f>
        <v>0</v>
      </c>
      <c r="Q48" s="24">
        <f>ROUND($Q$49,2)</f>
        <v>0</v>
      </c>
      <c r="R48" s="25"/>
      <c r="S48" s="70"/>
    </row>
    <row r="49" spans="1:19" s="26" customFormat="1" ht="11.1" customHeight="1" outlineLevel="7" x14ac:dyDescent="0.2">
      <c r="A49" s="27"/>
      <c r="B49" s="28" t="s">
        <v>22</v>
      </c>
      <c r="C49" s="29" t="s">
        <v>50</v>
      </c>
      <c r="D49" s="29"/>
      <c r="E49" s="29"/>
      <c r="F49" s="29"/>
      <c r="G49" s="29"/>
      <c r="H49" s="30">
        <v>1</v>
      </c>
      <c r="I49" s="30">
        <f>$H$49</f>
        <v>1</v>
      </c>
      <c r="J49" s="30">
        <v>1</v>
      </c>
      <c r="K49" s="31">
        <f>ROUND($I$49*$J$49,3)</f>
        <v>1</v>
      </c>
      <c r="L49" s="64"/>
      <c r="M49" s="65"/>
      <c r="N49" s="58">
        <f>ROUND($M$49+$L$49,2)</f>
        <v>0</v>
      </c>
      <c r="O49" s="31">
        <f>ROUND($I$49*$L$49,2)</f>
        <v>0</v>
      </c>
      <c r="P49" s="31">
        <f>ROUND($K$49*$M$49,2)</f>
        <v>0</v>
      </c>
      <c r="Q49" s="31">
        <f>ROUND($P$49+$O$49,2)</f>
        <v>0</v>
      </c>
      <c r="R49" s="31"/>
      <c r="S49" s="71"/>
    </row>
    <row r="50" spans="1:19" s="1" customFormat="1" ht="12" customHeight="1" outlineLevel="5" x14ac:dyDescent="0.2">
      <c r="A50" s="7"/>
      <c r="B50" s="8" t="s">
        <v>89</v>
      </c>
      <c r="C50" s="9"/>
      <c r="D50" s="9"/>
      <c r="E50" s="9"/>
      <c r="F50" s="9"/>
      <c r="G50" s="9"/>
      <c r="H50" s="10"/>
      <c r="I50" s="10"/>
      <c r="J50" s="10"/>
      <c r="K50" s="10"/>
      <c r="L50" s="62"/>
      <c r="M50" s="62"/>
      <c r="N50" s="10"/>
      <c r="O50" s="10">
        <f>ROUND($O$51+$O$52,2)</f>
        <v>0</v>
      </c>
      <c r="P50" s="10">
        <f>ROUND($P$51+$P$52,2)</f>
        <v>0</v>
      </c>
      <c r="Q50" s="10">
        <f>ROUND($Q$51+$Q$52,2)</f>
        <v>0</v>
      </c>
      <c r="R50" s="10"/>
      <c r="S50" s="62"/>
    </row>
    <row r="51" spans="1:19" s="1" customFormat="1" ht="21.95" customHeight="1" outlineLevel="6" x14ac:dyDescent="0.2">
      <c r="A51" s="11"/>
      <c r="B51" s="12" t="s">
        <v>90</v>
      </c>
      <c r="C51" s="13" t="s">
        <v>50</v>
      </c>
      <c r="D51" s="13"/>
      <c r="E51" s="13"/>
      <c r="F51" s="13"/>
      <c r="G51" s="13"/>
      <c r="H51" s="14">
        <v>1</v>
      </c>
      <c r="I51" s="14">
        <f>$H$51</f>
        <v>1</v>
      </c>
      <c r="J51" s="16">
        <v>1</v>
      </c>
      <c r="K51" s="15">
        <f>ROUND($I$51*$J$51,3)</f>
        <v>1</v>
      </c>
      <c r="L51" s="59"/>
      <c r="M51" s="60"/>
      <c r="N51" s="56">
        <f>ROUND($M$51+$L$51,2)</f>
        <v>0</v>
      </c>
      <c r="O51" s="15">
        <f>ROUND($I$51*$L$51,2)</f>
        <v>0</v>
      </c>
      <c r="P51" s="15">
        <f>ROUND($K$51*$M$51,2)</f>
        <v>0</v>
      </c>
      <c r="Q51" s="15">
        <f>ROUND($P$51+$O$51,2)</f>
        <v>0</v>
      </c>
      <c r="R51" s="17"/>
      <c r="S51" s="69"/>
    </row>
    <row r="52" spans="1:19" s="1" customFormat="1" ht="11.1" customHeight="1" outlineLevel="6" x14ac:dyDescent="0.2">
      <c r="A52" s="11"/>
      <c r="B52" s="12" t="s">
        <v>91</v>
      </c>
      <c r="C52" s="13" t="s">
        <v>50</v>
      </c>
      <c r="D52" s="13"/>
      <c r="E52" s="13"/>
      <c r="F52" s="13"/>
      <c r="G52" s="13"/>
      <c r="H52" s="14">
        <v>2</v>
      </c>
      <c r="I52" s="14">
        <f>$H$52</f>
        <v>2</v>
      </c>
      <c r="J52" s="16">
        <v>1</v>
      </c>
      <c r="K52" s="15">
        <f>ROUND($I$52*$J$52,3)</f>
        <v>2</v>
      </c>
      <c r="L52" s="59"/>
      <c r="M52" s="60"/>
      <c r="N52" s="56">
        <f>ROUND($M$52+$L$52,2)</f>
        <v>0</v>
      </c>
      <c r="O52" s="15">
        <f>ROUND($I$52*$L$52,2)</f>
        <v>0</v>
      </c>
      <c r="P52" s="15">
        <f>ROUND($K$52*$M$52,2)</f>
        <v>0</v>
      </c>
      <c r="Q52" s="15">
        <f>ROUND($P$52+$O$52,2)</f>
        <v>0</v>
      </c>
      <c r="R52" s="17"/>
      <c r="S52" s="69"/>
    </row>
    <row r="53" spans="1:19" s="4" customFormat="1" ht="12" customHeight="1" x14ac:dyDescent="0.2">
      <c r="A53" s="32"/>
      <c r="B53" s="33" t="s">
        <v>92</v>
      </c>
      <c r="C53" s="34"/>
      <c r="D53" s="34"/>
      <c r="E53" s="34"/>
      <c r="F53" s="34"/>
      <c r="G53" s="34"/>
      <c r="H53" s="34"/>
      <c r="I53" s="34"/>
      <c r="J53" s="34"/>
      <c r="K53" s="34"/>
      <c r="L53" s="66"/>
      <c r="M53" s="66"/>
      <c r="N53" s="34"/>
      <c r="O53" s="35"/>
      <c r="P53" s="35"/>
      <c r="Q53" s="35">
        <f>ROUND($Q$13,2)</f>
        <v>0</v>
      </c>
      <c r="R53" s="35"/>
      <c r="S53" s="72"/>
    </row>
    <row r="54" spans="1:19" s="1" customFormat="1" ht="11.1" customHeight="1" x14ac:dyDescent="0.2">
      <c r="A54" s="36"/>
      <c r="B54" s="37" t="s">
        <v>93</v>
      </c>
      <c r="C54" s="38"/>
      <c r="D54" s="38"/>
      <c r="E54" s="38"/>
      <c r="F54" s="38"/>
      <c r="G54" s="38"/>
      <c r="H54" s="38"/>
      <c r="I54" s="38"/>
      <c r="J54" s="38"/>
      <c r="K54" s="38"/>
      <c r="L54" s="67"/>
      <c r="M54" s="67"/>
      <c r="N54" s="38"/>
      <c r="O54" s="38"/>
      <c r="Q54" s="15"/>
      <c r="R54" s="15"/>
      <c r="S54" s="73"/>
    </row>
    <row r="55" spans="1:19" s="26" customFormat="1" ht="11.1" customHeight="1" x14ac:dyDescent="0.2">
      <c r="A55" s="39"/>
      <c r="B55" s="40" t="s">
        <v>94</v>
      </c>
      <c r="C55" s="41"/>
      <c r="D55" s="41"/>
      <c r="E55" s="41"/>
      <c r="F55" s="41"/>
      <c r="G55" s="41"/>
      <c r="H55" s="41"/>
      <c r="I55" s="41"/>
      <c r="J55" s="41"/>
      <c r="K55" s="41"/>
      <c r="L55" s="68"/>
      <c r="M55" s="68"/>
      <c r="N55" s="41"/>
      <c r="O55" s="41"/>
      <c r="P55" s="41"/>
      <c r="Q55" s="42">
        <f>ROUND($P$13,2)</f>
        <v>0</v>
      </c>
      <c r="R55" s="43"/>
      <c r="S55" s="71"/>
    </row>
    <row r="56" spans="1:19" s="26" customFormat="1" ht="11.1" customHeight="1" x14ac:dyDescent="0.2">
      <c r="A56" s="39"/>
      <c r="B56" s="40" t="s">
        <v>95</v>
      </c>
      <c r="C56" s="41"/>
      <c r="D56" s="41"/>
      <c r="E56" s="41"/>
      <c r="F56" s="41"/>
      <c r="G56" s="41"/>
      <c r="H56" s="41"/>
      <c r="I56" s="41"/>
      <c r="J56" s="41"/>
      <c r="K56" s="41"/>
      <c r="L56" s="68"/>
      <c r="M56" s="68"/>
      <c r="N56" s="41"/>
      <c r="O56" s="41"/>
      <c r="P56" s="41"/>
      <c r="Q56" s="44">
        <f>ROUND($O$13,2)</f>
        <v>0</v>
      </c>
      <c r="R56" s="31"/>
      <c r="S56" s="71"/>
    </row>
    <row r="57" spans="1:19" s="26" customFormat="1" ht="11.1" customHeight="1" x14ac:dyDescent="0.2">
      <c r="A57" s="39"/>
      <c r="B57" s="40" t="s">
        <v>96</v>
      </c>
      <c r="C57" s="41"/>
      <c r="D57" s="41"/>
      <c r="E57" s="41"/>
      <c r="F57" s="41"/>
      <c r="G57" s="41"/>
      <c r="H57" s="41"/>
      <c r="I57" s="41"/>
      <c r="J57" s="41"/>
      <c r="K57" s="41"/>
      <c r="L57" s="68"/>
      <c r="M57" s="68"/>
      <c r="N57" s="41"/>
      <c r="O57" s="41"/>
      <c r="P57" s="41"/>
      <c r="Q57" s="44">
        <f>ROUND(($Q$53)*0.166666666666666,2)</f>
        <v>0</v>
      </c>
      <c r="R57" s="31"/>
      <c r="S57" s="71"/>
    </row>
    <row r="58" spans="1:19" s="1" customFormat="1" ht="44.1" customHeight="1" x14ac:dyDescent="0.2">
      <c r="A58" s="38"/>
      <c r="B58" s="45" t="s">
        <v>97</v>
      </c>
      <c r="C58" s="38"/>
      <c r="D58" s="38"/>
      <c r="E58" s="38"/>
      <c r="F58" s="38"/>
      <c r="G58" s="38"/>
      <c r="H58" s="38"/>
      <c r="I58" s="38"/>
      <c r="J58" s="38"/>
      <c r="K58" s="38"/>
      <c r="L58" s="67"/>
      <c r="M58" s="67"/>
      <c r="N58" s="38"/>
      <c r="O58" s="41">
        <f>ROUND($O$59+$O$60+$O$61+$O$62+$O$63+$O$64+$O$65+$O$66+$O$67+$O$68+$O$69+$O$70,2)</f>
        <v>0</v>
      </c>
      <c r="P58" s="41">
        <f>ROUND($P$59+$P$60+$P$61+$P$62+$P$63+$P$64+$P$65+$P$66+$P$67+$P$68+$P$69+$P$70,2)</f>
        <v>0</v>
      </c>
      <c r="Q58" s="41">
        <f>ROUND($Q$59+$Q$60+$Q$61+$Q$62+$Q$63+$Q$64+$Q$65+$Q$66+$Q$67+$Q$68+$Q$69+$Q$70,2)</f>
        <v>0</v>
      </c>
      <c r="R58" s="38"/>
      <c r="S58" s="67"/>
    </row>
    <row r="59" spans="1:19" s="1" customFormat="1" ht="11.1" customHeight="1" x14ac:dyDescent="0.2">
      <c r="A59" s="60"/>
      <c r="B59" s="60"/>
      <c r="C59" s="60"/>
      <c r="D59" s="67"/>
      <c r="E59" s="67"/>
      <c r="F59" s="67"/>
      <c r="G59" s="67"/>
      <c r="H59" s="60"/>
      <c r="I59" s="73">
        <f>$F$59+$G$59+$H$59</f>
        <v>0</v>
      </c>
      <c r="J59" s="74">
        <v>1</v>
      </c>
      <c r="K59" s="73">
        <f>ROUND($I$59*$J$59,3)</f>
        <v>0</v>
      </c>
      <c r="L59" s="60"/>
      <c r="M59" s="60"/>
      <c r="N59" s="73">
        <f>ROUND($M$59+$L$59,2)</f>
        <v>0</v>
      </c>
      <c r="O59" s="73">
        <f>ROUND($I$59*$L$59,2)</f>
        <v>0</v>
      </c>
      <c r="P59" s="73">
        <f>ROUND($K$59*$M$59,2)</f>
        <v>0</v>
      </c>
      <c r="Q59" s="73">
        <f>ROUND($P$59+$O$59,2)</f>
        <v>0</v>
      </c>
      <c r="R59" s="67"/>
      <c r="S59" s="60"/>
    </row>
    <row r="60" spans="1:19" s="1" customFormat="1" ht="11.1" customHeight="1" x14ac:dyDescent="0.2">
      <c r="A60" s="60"/>
      <c r="B60" s="60"/>
      <c r="C60" s="60"/>
      <c r="D60" s="67"/>
      <c r="E60" s="67"/>
      <c r="F60" s="67"/>
      <c r="G60" s="67"/>
      <c r="H60" s="60"/>
      <c r="I60" s="73">
        <f>$F$60+$G$60+$H$60</f>
        <v>0</v>
      </c>
      <c r="J60" s="74">
        <v>1</v>
      </c>
      <c r="K60" s="73">
        <f>ROUND($I$60*$J$60,3)</f>
        <v>0</v>
      </c>
      <c r="L60" s="60"/>
      <c r="M60" s="60"/>
      <c r="N60" s="73">
        <f>ROUND($M$60+$L$60,2)</f>
        <v>0</v>
      </c>
      <c r="O60" s="73">
        <f>ROUND($I$60*$L$60,2)</f>
        <v>0</v>
      </c>
      <c r="P60" s="73">
        <f>ROUND($K$60*$M$60,2)</f>
        <v>0</v>
      </c>
      <c r="Q60" s="73">
        <f>ROUND($P$60+$O$60,2)</f>
        <v>0</v>
      </c>
      <c r="R60" s="67"/>
      <c r="S60" s="60"/>
    </row>
    <row r="61" spans="1:19" s="1" customFormat="1" ht="11.1" customHeight="1" x14ac:dyDescent="0.2">
      <c r="A61" s="60"/>
      <c r="B61" s="60"/>
      <c r="C61" s="60"/>
      <c r="D61" s="67"/>
      <c r="E61" s="67"/>
      <c r="F61" s="67"/>
      <c r="G61" s="67"/>
      <c r="H61" s="60"/>
      <c r="I61" s="73">
        <f>$F$61+$G$61+$H$61</f>
        <v>0</v>
      </c>
      <c r="J61" s="74">
        <v>1</v>
      </c>
      <c r="K61" s="73">
        <f>ROUND($I$61*$J$61,3)</f>
        <v>0</v>
      </c>
      <c r="L61" s="60"/>
      <c r="M61" s="60"/>
      <c r="N61" s="73">
        <f>ROUND($M$61+$L$61,2)</f>
        <v>0</v>
      </c>
      <c r="O61" s="73">
        <f>ROUND($I$61*$L$61,2)</f>
        <v>0</v>
      </c>
      <c r="P61" s="73">
        <f>ROUND($K$61*$M$61,2)</f>
        <v>0</v>
      </c>
      <c r="Q61" s="73">
        <f>ROUND($P$61+$O$61,2)</f>
        <v>0</v>
      </c>
      <c r="R61" s="67"/>
      <c r="S61" s="60"/>
    </row>
    <row r="62" spans="1:19" s="1" customFormat="1" ht="11.1" customHeight="1" x14ac:dyDescent="0.2">
      <c r="A62" s="60"/>
      <c r="B62" s="60"/>
      <c r="C62" s="60"/>
      <c r="D62" s="67"/>
      <c r="E62" s="67"/>
      <c r="F62" s="67"/>
      <c r="G62" s="67"/>
      <c r="H62" s="60"/>
      <c r="I62" s="73">
        <f>$F$62+$G$62+$H$62</f>
        <v>0</v>
      </c>
      <c r="J62" s="74">
        <v>1</v>
      </c>
      <c r="K62" s="73">
        <f>ROUND($I$62*$J$62,3)</f>
        <v>0</v>
      </c>
      <c r="L62" s="60"/>
      <c r="M62" s="60"/>
      <c r="N62" s="73">
        <f>ROUND($M$62+$L$62,2)</f>
        <v>0</v>
      </c>
      <c r="O62" s="73">
        <f>ROUND($I$62*$L$62,2)</f>
        <v>0</v>
      </c>
      <c r="P62" s="73">
        <f>ROUND($K$62*$M$62,2)</f>
        <v>0</v>
      </c>
      <c r="Q62" s="73">
        <f>ROUND($P$62+$O$62,2)</f>
        <v>0</v>
      </c>
      <c r="R62" s="67"/>
      <c r="S62" s="60"/>
    </row>
    <row r="63" spans="1:19" s="1" customFormat="1" ht="11.1" customHeight="1" x14ac:dyDescent="0.2">
      <c r="A63" s="60"/>
      <c r="B63" s="60"/>
      <c r="C63" s="60"/>
      <c r="D63" s="67"/>
      <c r="E63" s="67"/>
      <c r="F63" s="67"/>
      <c r="G63" s="67"/>
      <c r="H63" s="60"/>
      <c r="I63" s="73">
        <f>$F$63+$G$63+$H$63</f>
        <v>0</v>
      </c>
      <c r="J63" s="74">
        <v>1</v>
      </c>
      <c r="K63" s="73">
        <f>ROUND($I$63*$J$63,3)</f>
        <v>0</v>
      </c>
      <c r="L63" s="60"/>
      <c r="M63" s="60"/>
      <c r="N63" s="73">
        <f>ROUND($M$63+$L$63,2)</f>
        <v>0</v>
      </c>
      <c r="O63" s="73">
        <f>ROUND($I$63*$L$63,2)</f>
        <v>0</v>
      </c>
      <c r="P63" s="73">
        <f>ROUND($K$63*$M$63,2)</f>
        <v>0</v>
      </c>
      <c r="Q63" s="73">
        <f>ROUND($P$63+$O$63,2)</f>
        <v>0</v>
      </c>
      <c r="R63" s="67"/>
      <c r="S63" s="60"/>
    </row>
    <row r="64" spans="1:19" s="1" customFormat="1" ht="11.1" customHeight="1" x14ac:dyDescent="0.2">
      <c r="A64" s="60"/>
      <c r="B64" s="60"/>
      <c r="C64" s="60"/>
      <c r="D64" s="67"/>
      <c r="E64" s="67"/>
      <c r="F64" s="67"/>
      <c r="G64" s="67"/>
      <c r="H64" s="60"/>
      <c r="I64" s="73">
        <f>$F$64+$G$64+$H$64</f>
        <v>0</v>
      </c>
      <c r="J64" s="74">
        <v>1</v>
      </c>
      <c r="K64" s="73">
        <f>ROUND($I$64*$J$64,3)</f>
        <v>0</v>
      </c>
      <c r="L64" s="60"/>
      <c r="M64" s="60"/>
      <c r="N64" s="73">
        <f>ROUND($M$64+$L$64,2)</f>
        <v>0</v>
      </c>
      <c r="O64" s="73">
        <f>ROUND($I$64*$L$64,2)</f>
        <v>0</v>
      </c>
      <c r="P64" s="73">
        <f>ROUND($K$64*$M$64,2)</f>
        <v>0</v>
      </c>
      <c r="Q64" s="73">
        <f>ROUND($P$64+$O$64,2)</f>
        <v>0</v>
      </c>
      <c r="R64" s="67"/>
      <c r="S64" s="60"/>
    </row>
    <row r="65" spans="1:19" s="1" customFormat="1" ht="11.1" customHeight="1" x14ac:dyDescent="0.2">
      <c r="A65" s="60"/>
      <c r="B65" s="60"/>
      <c r="C65" s="60"/>
      <c r="D65" s="67"/>
      <c r="E65" s="67"/>
      <c r="F65" s="67"/>
      <c r="G65" s="67"/>
      <c r="H65" s="60"/>
      <c r="I65" s="73">
        <f>$F$65+$G$65+$H$65</f>
        <v>0</v>
      </c>
      <c r="J65" s="74">
        <v>1</v>
      </c>
      <c r="K65" s="73">
        <f>ROUND($I$65*$J$65,3)</f>
        <v>0</v>
      </c>
      <c r="L65" s="60"/>
      <c r="M65" s="60"/>
      <c r="N65" s="73">
        <f>ROUND($M$65+$L$65,2)</f>
        <v>0</v>
      </c>
      <c r="O65" s="73">
        <f>ROUND($I$65*$L$65,2)</f>
        <v>0</v>
      </c>
      <c r="P65" s="73">
        <f>ROUND($K$65*$M$65,2)</f>
        <v>0</v>
      </c>
      <c r="Q65" s="73">
        <f>ROUND($P$65+$O$65,2)</f>
        <v>0</v>
      </c>
      <c r="R65" s="67"/>
      <c r="S65" s="60"/>
    </row>
    <row r="66" spans="1:19" s="1" customFormat="1" ht="11.1" customHeight="1" x14ac:dyDescent="0.2">
      <c r="A66" s="60"/>
      <c r="B66" s="60"/>
      <c r="C66" s="60"/>
      <c r="D66" s="67"/>
      <c r="E66" s="67"/>
      <c r="F66" s="67"/>
      <c r="G66" s="67"/>
      <c r="H66" s="60"/>
      <c r="I66" s="73">
        <f>$F$66+$G$66+$H$66</f>
        <v>0</v>
      </c>
      <c r="J66" s="74">
        <v>1</v>
      </c>
      <c r="K66" s="73">
        <f>ROUND($I$66*$J$66,3)</f>
        <v>0</v>
      </c>
      <c r="L66" s="60"/>
      <c r="M66" s="60"/>
      <c r="N66" s="73">
        <f>ROUND($M$66+$L$66,2)</f>
        <v>0</v>
      </c>
      <c r="O66" s="73">
        <f>ROUND($I$66*$L$66,2)</f>
        <v>0</v>
      </c>
      <c r="P66" s="73">
        <f>ROUND($K$66*$M$66,2)</f>
        <v>0</v>
      </c>
      <c r="Q66" s="73">
        <f>ROUND($P$66+$O$66,2)</f>
        <v>0</v>
      </c>
      <c r="R66" s="67"/>
      <c r="S66" s="60"/>
    </row>
    <row r="67" spans="1:19" s="1" customFormat="1" ht="11.1" customHeight="1" x14ac:dyDescent="0.2">
      <c r="A67" s="60"/>
      <c r="B67" s="60"/>
      <c r="C67" s="60"/>
      <c r="D67" s="67"/>
      <c r="E67" s="67"/>
      <c r="F67" s="67"/>
      <c r="G67" s="67"/>
      <c r="H67" s="60"/>
      <c r="I67" s="73">
        <f>$F$67+$G$67+$H$67</f>
        <v>0</v>
      </c>
      <c r="J67" s="74">
        <v>1</v>
      </c>
      <c r="K67" s="73">
        <f>ROUND($I$67*$J$67,3)</f>
        <v>0</v>
      </c>
      <c r="L67" s="60"/>
      <c r="M67" s="60"/>
      <c r="N67" s="73">
        <f>ROUND($M$67+$L$67,2)</f>
        <v>0</v>
      </c>
      <c r="O67" s="73">
        <f>ROUND($I$67*$L$67,2)</f>
        <v>0</v>
      </c>
      <c r="P67" s="73">
        <f>ROUND($K$67*$M$67,2)</f>
        <v>0</v>
      </c>
      <c r="Q67" s="73">
        <f>ROUND($P$67+$O$67,2)</f>
        <v>0</v>
      </c>
      <c r="R67" s="67"/>
      <c r="S67" s="60"/>
    </row>
    <row r="68" spans="1:19" s="1" customFormat="1" ht="11.1" customHeight="1" x14ac:dyDescent="0.2">
      <c r="A68" s="60"/>
      <c r="B68" s="60"/>
      <c r="C68" s="60"/>
      <c r="D68" s="67"/>
      <c r="E68" s="67"/>
      <c r="F68" s="67"/>
      <c r="G68" s="67"/>
      <c r="H68" s="60"/>
      <c r="I68" s="73">
        <f>$F$68+$G$68+$H$68</f>
        <v>0</v>
      </c>
      <c r="J68" s="74">
        <v>1</v>
      </c>
      <c r="K68" s="73">
        <f>ROUND($I$68*$J$68,3)</f>
        <v>0</v>
      </c>
      <c r="L68" s="60"/>
      <c r="M68" s="60"/>
      <c r="N68" s="73">
        <f>ROUND($M$68+$L$68,2)</f>
        <v>0</v>
      </c>
      <c r="O68" s="73">
        <f>ROUND($I$68*$L$68,2)</f>
        <v>0</v>
      </c>
      <c r="P68" s="73">
        <f>ROUND($K$68*$M$68,2)</f>
        <v>0</v>
      </c>
      <c r="Q68" s="73">
        <f>ROUND($P$68+$O$68,2)</f>
        <v>0</v>
      </c>
      <c r="R68" s="67"/>
      <c r="S68" s="60"/>
    </row>
    <row r="69" spans="1:19" s="1" customFormat="1" ht="11.1" customHeight="1" x14ac:dyDescent="0.2">
      <c r="A69" s="60"/>
      <c r="B69" s="60"/>
      <c r="C69" s="60"/>
      <c r="D69" s="67"/>
      <c r="E69" s="67"/>
      <c r="F69" s="67"/>
      <c r="G69" s="67"/>
      <c r="H69" s="60"/>
      <c r="I69" s="73">
        <f>$F$69+$G$69+$H$69</f>
        <v>0</v>
      </c>
      <c r="J69" s="74">
        <v>1</v>
      </c>
      <c r="K69" s="73">
        <f>ROUND($I$69*$J$69,3)</f>
        <v>0</v>
      </c>
      <c r="L69" s="60"/>
      <c r="M69" s="60"/>
      <c r="N69" s="73">
        <f>ROUND($M$69+$L$69,2)</f>
        <v>0</v>
      </c>
      <c r="O69" s="73">
        <f>ROUND($I$69*$L$69,2)</f>
        <v>0</v>
      </c>
      <c r="P69" s="73">
        <f>ROUND($K$69*$M$69,2)</f>
        <v>0</v>
      </c>
      <c r="Q69" s="73">
        <f>ROUND($P$69+$O$69,2)</f>
        <v>0</v>
      </c>
      <c r="R69" s="67"/>
      <c r="S69" s="60"/>
    </row>
    <row r="70" spans="1:19" s="1" customFormat="1" ht="11.1" customHeight="1" x14ac:dyDescent="0.2">
      <c r="A70" s="60"/>
      <c r="B70" s="60"/>
      <c r="C70" s="60"/>
      <c r="D70" s="67"/>
      <c r="E70" s="67"/>
      <c r="F70" s="67"/>
      <c r="G70" s="67"/>
      <c r="H70" s="60"/>
      <c r="I70" s="73">
        <f>$F$70+$G$70+$H$70</f>
        <v>0</v>
      </c>
      <c r="J70" s="74">
        <v>1</v>
      </c>
      <c r="K70" s="73">
        <f>ROUND($I$70*$J$70,3)</f>
        <v>0</v>
      </c>
      <c r="L70" s="60"/>
      <c r="M70" s="60"/>
      <c r="N70" s="73">
        <f>ROUND($M$70+$L$70,2)</f>
        <v>0</v>
      </c>
      <c r="O70" s="73">
        <f>ROUND($I$70*$L$70,2)</f>
        <v>0</v>
      </c>
      <c r="P70" s="73">
        <f>ROUND($K$70*$M$70,2)</f>
        <v>0</v>
      </c>
      <c r="Q70" s="73">
        <f>ROUND($P$70+$O$70,2)</f>
        <v>0</v>
      </c>
      <c r="R70" s="67"/>
      <c r="S70" s="60"/>
    </row>
    <row r="71" spans="1:19" s="1" customFormat="1" ht="11.1" customHeight="1" x14ac:dyDescent="0.2"/>
    <row r="72" spans="1:19" s="1" customFormat="1" ht="11.1" customHeight="1" x14ac:dyDescent="0.2">
      <c r="A72" s="26" t="s">
        <v>98</v>
      </c>
    </row>
    <row r="73" spans="1:19" s="1" customFormat="1" ht="11.1" customHeight="1" x14ac:dyDescent="0.2"/>
    <row r="74" spans="1:19" s="1" customFormat="1" ht="11.1" customHeight="1" x14ac:dyDescent="0.2">
      <c r="A74" s="46"/>
      <c r="B74" s="1" t="s">
        <v>99</v>
      </c>
    </row>
    <row r="75" spans="1:19" s="1" customFormat="1" ht="11.1" customHeight="1" x14ac:dyDescent="0.2">
      <c r="A75" s="1" t="s">
        <v>100</v>
      </c>
    </row>
  </sheetData>
  <sheetProtection algorithmName="SHA-512" hashValue="Kbuv+xfqFJlcEIkP4HFz6X85/UdWYQznU5zZNiiF/OX8qLNXevEbq30zCvvRqkn0GNvkfca8j0RN7iWft15Ndg==" saltValue="agyVbqwOc3/OWSbCjSXk8Q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2025-04-29T07:07:33Z</dcterms:modified>
</cp:coreProperties>
</file>