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6. Экодолье\18. кв.13, Детский сад\Слаботочные сети\Претенденту\"/>
    </mc:Choice>
  </mc:AlternateContent>
  <xr:revisionPtr revIDLastSave="0" documentId="13_ncr:1_{EFF27173-95FC-4271-8705-164B923D51F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83" i="1" l="1"/>
  <c r="I83" i="1"/>
  <c r="N82" i="1"/>
  <c r="I82" i="1"/>
  <c r="O82" i="1" s="1"/>
  <c r="N81" i="1"/>
  <c r="I81" i="1"/>
  <c r="N80" i="1"/>
  <c r="I80" i="1"/>
  <c r="O80" i="1" s="1"/>
  <c r="N79" i="1"/>
  <c r="I79" i="1"/>
  <c r="N78" i="1"/>
  <c r="I78" i="1"/>
  <c r="O78" i="1" s="1"/>
  <c r="N77" i="1"/>
  <c r="I77" i="1"/>
  <c r="N76" i="1"/>
  <c r="I76" i="1"/>
  <c r="O76" i="1" s="1"/>
  <c r="N75" i="1"/>
  <c r="I75" i="1"/>
  <c r="N74" i="1"/>
  <c r="I74" i="1"/>
  <c r="O74" i="1" s="1"/>
  <c r="N73" i="1"/>
  <c r="I73" i="1"/>
  <c r="N72" i="1"/>
  <c r="I72" i="1"/>
  <c r="O72" i="1" s="1"/>
  <c r="O65" i="1"/>
  <c r="N65" i="1"/>
  <c r="K65" i="1"/>
  <c r="P65" i="1" s="1"/>
  <c r="I65" i="1"/>
  <c r="K64" i="1"/>
  <c r="O62" i="1"/>
  <c r="N62" i="1"/>
  <c r="K62" i="1"/>
  <c r="P62" i="1" s="1"/>
  <c r="Q62" i="1" s="1"/>
  <c r="I62" i="1"/>
  <c r="O61" i="1"/>
  <c r="N61" i="1"/>
  <c r="K61" i="1"/>
  <c r="P61" i="1" s="1"/>
  <c r="Q61" i="1" s="1"/>
  <c r="I61" i="1"/>
  <c r="O60" i="1"/>
  <c r="N60" i="1"/>
  <c r="K60" i="1"/>
  <c r="P60" i="1" s="1"/>
  <c r="Q60" i="1" s="1"/>
  <c r="I60" i="1"/>
  <c r="O59" i="1"/>
  <c r="N59" i="1"/>
  <c r="K59" i="1"/>
  <c r="P59" i="1" s="1"/>
  <c r="I59" i="1"/>
  <c r="O58" i="1"/>
  <c r="N58" i="1"/>
  <c r="K58" i="1"/>
  <c r="P58" i="1" s="1"/>
  <c r="Q58" i="1" s="1"/>
  <c r="I58" i="1"/>
  <c r="O57" i="1"/>
  <c r="N57" i="1"/>
  <c r="I57" i="1"/>
  <c r="K57" i="1" s="1"/>
  <c r="P57" i="1" s="1"/>
  <c r="N55" i="1"/>
  <c r="I55" i="1"/>
  <c r="O54" i="1"/>
  <c r="N54" i="1"/>
  <c r="I54" i="1"/>
  <c r="K54" i="1" s="1"/>
  <c r="P54" i="1" s="1"/>
  <c r="N53" i="1"/>
  <c r="I53" i="1"/>
  <c r="O52" i="1"/>
  <c r="N52" i="1"/>
  <c r="I52" i="1"/>
  <c r="K52" i="1" s="1"/>
  <c r="P52" i="1" s="1"/>
  <c r="Q52" i="1" s="1"/>
  <c r="N51" i="1"/>
  <c r="I51" i="1"/>
  <c r="O50" i="1"/>
  <c r="N50" i="1"/>
  <c r="I50" i="1"/>
  <c r="K50" i="1" s="1"/>
  <c r="P50" i="1" s="1"/>
  <c r="Q50" i="1" s="1"/>
  <c r="N49" i="1"/>
  <c r="I49" i="1"/>
  <c r="O48" i="1"/>
  <c r="N48" i="1"/>
  <c r="I48" i="1"/>
  <c r="K48" i="1" s="1"/>
  <c r="P48" i="1" s="1"/>
  <c r="N47" i="1"/>
  <c r="K47" i="1"/>
  <c r="P47" i="1" s="1"/>
  <c r="I47" i="1"/>
  <c r="O47" i="1" s="1"/>
  <c r="O46" i="1"/>
  <c r="N46" i="1"/>
  <c r="I46" i="1"/>
  <c r="K46" i="1" s="1"/>
  <c r="P46" i="1" s="1"/>
  <c r="Q46" i="1" s="1"/>
  <c r="N45" i="1"/>
  <c r="K45" i="1"/>
  <c r="P45" i="1" s="1"/>
  <c r="I45" i="1"/>
  <c r="O45" i="1" s="1"/>
  <c r="O44" i="1"/>
  <c r="N44" i="1"/>
  <c r="I44" i="1"/>
  <c r="K44" i="1" s="1"/>
  <c r="P44" i="1" s="1"/>
  <c r="Q44" i="1" s="1"/>
  <c r="N43" i="1"/>
  <c r="K43" i="1"/>
  <c r="P43" i="1" s="1"/>
  <c r="I43" i="1"/>
  <c r="O43" i="1" s="1"/>
  <c r="O42" i="1"/>
  <c r="N42" i="1"/>
  <c r="I42" i="1"/>
  <c r="K42" i="1" s="1"/>
  <c r="P42" i="1" s="1"/>
  <c r="Q42" i="1" s="1"/>
  <c r="N41" i="1"/>
  <c r="K41" i="1"/>
  <c r="P41" i="1" s="1"/>
  <c r="I41" i="1"/>
  <c r="O41" i="1" s="1"/>
  <c r="O39" i="1"/>
  <c r="N39" i="1"/>
  <c r="K39" i="1"/>
  <c r="P39" i="1" s="1"/>
  <c r="Q39" i="1" s="1"/>
  <c r="I39" i="1"/>
  <c r="P38" i="1"/>
  <c r="O38" i="1"/>
  <c r="N38" i="1"/>
  <c r="I38" i="1"/>
  <c r="K38" i="1" s="1"/>
  <c r="O37" i="1"/>
  <c r="N37" i="1"/>
  <c r="K37" i="1"/>
  <c r="P37" i="1" s="1"/>
  <c r="Q37" i="1" s="1"/>
  <c r="I37" i="1"/>
  <c r="N36" i="1"/>
  <c r="I36" i="1"/>
  <c r="K36" i="1" s="1"/>
  <c r="P36" i="1" s="1"/>
  <c r="O35" i="1"/>
  <c r="N35" i="1"/>
  <c r="K35" i="1"/>
  <c r="P35" i="1" s="1"/>
  <c r="Q35" i="1" s="1"/>
  <c r="I35" i="1"/>
  <c r="N34" i="1"/>
  <c r="I34" i="1"/>
  <c r="K34" i="1" s="1"/>
  <c r="P34" i="1" s="1"/>
  <c r="O33" i="1"/>
  <c r="N33" i="1"/>
  <c r="K33" i="1"/>
  <c r="P33" i="1" s="1"/>
  <c r="I33" i="1"/>
  <c r="O31" i="1"/>
  <c r="N31" i="1"/>
  <c r="I31" i="1"/>
  <c r="K31" i="1" s="1"/>
  <c r="P31" i="1" s="1"/>
  <c r="N30" i="1"/>
  <c r="I30" i="1"/>
  <c r="O30" i="1" s="1"/>
  <c r="O29" i="1"/>
  <c r="N29" i="1"/>
  <c r="I29" i="1"/>
  <c r="K29" i="1" s="1"/>
  <c r="P29" i="1" s="1"/>
  <c r="N28" i="1"/>
  <c r="I28" i="1"/>
  <c r="O28" i="1" s="1"/>
  <c r="O27" i="1"/>
  <c r="N27" i="1"/>
  <c r="I27" i="1"/>
  <c r="K27" i="1" s="1"/>
  <c r="P27" i="1" s="1"/>
  <c r="N25" i="1"/>
  <c r="I25" i="1"/>
  <c r="K25" i="1" s="1"/>
  <c r="P25" i="1" s="1"/>
  <c r="O24" i="1"/>
  <c r="N24" i="1"/>
  <c r="K24" i="1"/>
  <c r="P24" i="1" s="1"/>
  <c r="Q24" i="1" s="1"/>
  <c r="I24" i="1"/>
  <c r="O22" i="1"/>
  <c r="N22" i="1"/>
  <c r="I22" i="1"/>
  <c r="K22" i="1" s="1"/>
  <c r="P22" i="1" s="1"/>
  <c r="N21" i="1"/>
  <c r="I21" i="1"/>
  <c r="O21" i="1" s="1"/>
  <c r="O20" i="1"/>
  <c r="N20" i="1"/>
  <c r="I20" i="1"/>
  <c r="K20" i="1" s="1"/>
  <c r="P20" i="1" s="1"/>
  <c r="N19" i="1"/>
  <c r="I19" i="1"/>
  <c r="O19" i="1" s="1"/>
  <c r="Q38" i="1" l="1"/>
  <c r="Q43" i="1"/>
  <c r="Q47" i="1"/>
  <c r="Q54" i="1"/>
  <c r="Q33" i="1"/>
  <c r="Q45" i="1"/>
  <c r="Q48" i="1"/>
  <c r="Q41" i="1"/>
  <c r="Q20" i="1"/>
  <c r="K21" i="1"/>
  <c r="P21" i="1" s="1"/>
  <c r="Q21" i="1" s="1"/>
  <c r="Q22" i="1"/>
  <c r="P23" i="1"/>
  <c r="O25" i="1"/>
  <c r="O23" i="1" s="1"/>
  <c r="Q27" i="1"/>
  <c r="K28" i="1"/>
  <c r="P28" i="1" s="1"/>
  <c r="Q29" i="1"/>
  <c r="K30" i="1"/>
  <c r="P30" i="1" s="1"/>
  <c r="Q30" i="1" s="1"/>
  <c r="Q31" i="1"/>
  <c r="P32" i="1"/>
  <c r="O34" i="1"/>
  <c r="O51" i="1"/>
  <c r="K51" i="1"/>
  <c r="P51" i="1" s="1"/>
  <c r="Q51" i="1" s="1"/>
  <c r="O55" i="1"/>
  <c r="K55" i="1"/>
  <c r="P55" i="1" s="1"/>
  <c r="Q55" i="1" s="1"/>
  <c r="P56" i="1"/>
  <c r="Q57" i="1"/>
  <c r="K73" i="1"/>
  <c r="P73" i="1" s="1"/>
  <c r="O73" i="1"/>
  <c r="K81" i="1"/>
  <c r="P81" i="1" s="1"/>
  <c r="O81" i="1"/>
  <c r="K19" i="1"/>
  <c r="P19" i="1" s="1"/>
  <c r="O36" i="1"/>
  <c r="Q36" i="1" s="1"/>
  <c r="Q59" i="1"/>
  <c r="P64" i="1"/>
  <c r="Q65" i="1"/>
  <c r="P63" i="1"/>
  <c r="K75" i="1"/>
  <c r="P75" i="1" s="1"/>
  <c r="O75" i="1"/>
  <c r="K83" i="1"/>
  <c r="P83" i="1" s="1"/>
  <c r="O83" i="1"/>
  <c r="O63" i="1"/>
  <c r="O64" i="1"/>
  <c r="K79" i="1"/>
  <c r="P79" i="1" s="1"/>
  <c r="O79" i="1"/>
  <c r="O18" i="1"/>
  <c r="O26" i="1"/>
  <c r="O49" i="1"/>
  <c r="K49" i="1"/>
  <c r="P49" i="1" s="1"/>
  <c r="P40" i="1" s="1"/>
  <c r="O53" i="1"/>
  <c r="K53" i="1"/>
  <c r="P53" i="1" s="1"/>
  <c r="O56" i="1"/>
  <c r="K77" i="1"/>
  <c r="P77" i="1" s="1"/>
  <c r="Q77" i="1" s="1"/>
  <c r="O77" i="1"/>
  <c r="K72" i="1"/>
  <c r="P72" i="1" s="1"/>
  <c r="K74" i="1"/>
  <c r="P74" i="1" s="1"/>
  <c r="Q74" i="1" s="1"/>
  <c r="K76" i="1"/>
  <c r="P76" i="1" s="1"/>
  <c r="Q76" i="1" s="1"/>
  <c r="K78" i="1"/>
  <c r="P78" i="1" s="1"/>
  <c r="Q78" i="1" s="1"/>
  <c r="K80" i="1"/>
  <c r="P80" i="1" s="1"/>
  <c r="Q80" i="1" s="1"/>
  <c r="K82" i="1"/>
  <c r="P82" i="1" s="1"/>
  <c r="Q82" i="1" s="1"/>
  <c r="O32" i="1" l="1"/>
  <c r="O17" i="1"/>
  <c r="Q79" i="1"/>
  <c r="Q83" i="1"/>
  <c r="O71" i="1"/>
  <c r="Q75" i="1"/>
  <c r="O15" i="1"/>
  <c r="Q34" i="1"/>
  <c r="Q32" i="1" s="1"/>
  <c r="Q53" i="1"/>
  <c r="P17" i="1"/>
  <c r="P13" i="1"/>
  <c r="Q68" i="1" s="1"/>
  <c r="P14" i="1"/>
  <c r="P18" i="1"/>
  <c r="P15" i="1"/>
  <c r="Q19" i="1"/>
  <c r="P16" i="1"/>
  <c r="O16" i="1"/>
  <c r="Q73" i="1"/>
  <c r="P26" i="1"/>
  <c r="Q28" i="1"/>
  <c r="Q26" i="1" s="1"/>
  <c r="O40" i="1"/>
  <c r="Q72" i="1"/>
  <c r="P71" i="1"/>
  <c r="O14" i="1"/>
  <c r="Q56" i="1"/>
  <c r="Q63" i="1"/>
  <c r="Q64" i="1"/>
  <c r="N64" i="1" s="1"/>
  <c r="Q49" i="1"/>
  <c r="Q40" i="1" s="1"/>
  <c r="O13" i="1"/>
  <c r="Q69" i="1" s="1"/>
  <c r="Q81" i="1"/>
  <c r="Q25" i="1"/>
  <c r="Q23" i="1" s="1"/>
  <c r="Q71" i="1" l="1"/>
  <c r="Q18" i="1"/>
  <c r="Q14" i="1"/>
  <c r="Q15" i="1"/>
  <c r="Q13" i="1"/>
  <c r="Q66" i="1" s="1"/>
  <c r="Q70" i="1" s="1"/>
  <c r="Q17" i="1"/>
  <c r="Q16" i="1"/>
</calcChain>
</file>

<file path=xl/sharedStrings.xml><?xml version="1.0" encoding="utf-8"?>
<sst xmlns="http://schemas.openxmlformats.org/spreadsheetml/2006/main" count="167" uniqueCount="115">
  <si>
    <t>Приложение</t>
  </si>
  <si>
    <t>К договору</t>
  </si>
  <si>
    <t>Расшифровка стоимости работ</t>
  </si>
  <si>
    <t>Совушки кв.13 ДОУ</t>
  </si>
  <si>
    <t>Автоматизация и диспетчеризация инженерных систем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</si>
  <si>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</si>
  <si>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</si>
  <si>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</si>
  <si>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</si>
  <si>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</si>
  <si>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</si>
  <si>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</si>
  <si>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</si>
  <si>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</si>
  <si>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</si>
  <si>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</si>
  <si>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</si>
  <si>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</si>
  <si>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</si>
  <si>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</si>
  <si>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</si>
  <si>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 xml:space="preserve"> ДДОУ кв.13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</si>
  <si>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</si>
  <si>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</si>
  <si>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</si>
  <si>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</si>
  <si>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</si>
  <si>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</si>
  <si>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</si>
  <si>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</si>
  <si>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</si>
  <si>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</si>
  <si>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</si>
  <si>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</si>
  <si>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</si>
  <si>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</si>
  <si>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</si>
  <si>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</si>
  <si>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</si>
  <si>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</si>
  <si>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</si>
  <si>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</si>
  <si>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</si>
  <si>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</si>
  <si>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Строительно-монтажные работы</t>
  </si>
  <si>
    <t>Внутренние инженерные сети</t>
  </si>
  <si>
    <t>Слаботочные сети, видеонаблюдение, диспетчеризация</t>
  </si>
  <si>
    <t>Автоматизация комплексная</t>
  </si>
  <si>
    <t>Автоматизация и диспетчеризация инженерных систем</t>
  </si>
  <si>
    <t>Автоматизированное рабочее место. Автоматизация и диспетчеризация инженерных систем</t>
  </si>
  <si>
    <t>Персональный компьютер (системный блок) в сборе согласно требуемым характеристикам</t>
  </si>
  <si>
    <t>шт</t>
  </si>
  <si>
    <t>8хCore / 8GB ОЗУ / 1000 GB
HDD / VGA / 2xHDMI / 650 Вт</t>
  </si>
  <si>
    <t>Источник бесперебойного питания ЭКСПЕРТ-1000</t>
  </si>
  <si>
    <t>Монитор 23.8"</t>
  </si>
  <si>
    <t>Клавиатура, мышь проводная</t>
  </si>
  <si>
    <t>комплект</t>
  </si>
  <si>
    <t>Кабеленесущие изделия. Автоматизация и диспетчеризация инженерных систем</t>
  </si>
  <si>
    <t>Труба гофрированная ПВХ гибкая Ø16 с протяжкой</t>
  </si>
  <si>
    <t>м.п.</t>
  </si>
  <si>
    <t>Труба гофрированная ПВХ гибкая Ø25 с протяжкой</t>
  </si>
  <si>
    <t>Кабельные изделия. Автоматизация и диспетчеризация инженерных систем</t>
  </si>
  <si>
    <t>Кабель UTP Cat5e PVCLS нг(А)-LSLT 4х2х0,52</t>
  </si>
  <si>
    <t>ФОТ включает в себя все расходные и крепежные материалы (скобы, заделки, наконечники, пена, саморезы, держатели и т.п.), а также штробление стен для прокладки кабеля при необходимости</t>
  </si>
  <si>
    <t>Кабель КСВВнг(А)-LSLT 1х2х0,8</t>
  </si>
  <si>
    <t>Кабель КСВЭВнг(А)-LSLT 2х2х0,8</t>
  </si>
  <si>
    <t>Кабель ВВГнг(А)-LSLTх 2х1,5 0,66кВ</t>
  </si>
  <si>
    <t>Кабель ВВГнг(А)-LSLTх 3х1,5 0,66кВ</t>
  </si>
  <si>
    <t>Оборудование управления отоплением</t>
  </si>
  <si>
    <t>Контролер управления двумя направлениями ECL-310(B)</t>
  </si>
  <si>
    <t>либо аналог по согласованию</t>
  </si>
  <si>
    <t>Ключ программирования А260</t>
  </si>
  <si>
    <t>Датчик температуры внутреннего воздуха ESM-10</t>
  </si>
  <si>
    <t>Датчик температуры пола FH-CWF</t>
  </si>
  <si>
    <t>Клапан регулирующий проходной VS2</t>
  </si>
  <si>
    <t>Электропривод импульсный ARV 152 для регулирующего клапана</t>
  </si>
  <si>
    <t>Электропривод линейный AMV153 для регулирующего клапана</t>
  </si>
  <si>
    <t>Оборудование. Автоматизация и диспетчеризация инженерных систем</t>
  </si>
  <si>
    <t>Сервер системы диспетчеризации</t>
  </si>
  <si>
    <t>WS-Siberya PRO</t>
  </si>
  <si>
    <t>Сервер 4-портовый промышленный коммуникационный RS232/485/422 с поддержкой Modbus TCP/RTU (CS-3104)</t>
  </si>
  <si>
    <t>Коммутатор промышленный неуправляемый WI-PS212GF-I</t>
  </si>
  <si>
    <t>Контроллер универсальный модульный ПЛК MATRIX-2230-70-0</t>
  </si>
  <si>
    <t>Коммуникационный модуль 2Ethernet для контроллеров Matrix NA-018</t>
  </si>
  <si>
    <t>Преобразователь напряжения 24/12 В DC 15 Вт DDR-15G-12</t>
  </si>
  <si>
    <t>Датчик универсальный температуры и влажности, освещенности, концентрации CO2 WB-MSW v.3</t>
  </si>
  <si>
    <t>PoE коммутатор на 24 порта TL-SG3428XMP</t>
  </si>
  <si>
    <t>Источник бесперебойного питания SKAT-24-2.0-DIN</t>
  </si>
  <si>
    <t>уст. в ЩАД</t>
  </si>
  <si>
    <t>Аккумуляторная батарея 12V/7Ah DTM 1207</t>
  </si>
  <si>
    <t>Адаптер Ethernet для тепловычислителя ТВ7M</t>
  </si>
  <si>
    <t>Шкаф с резервированным источником питания ЩАД комплекность согласно РД</t>
  </si>
  <si>
    <t>комплекность 554-22-01-АК.СО см.л.1-3</t>
  </si>
  <si>
    <t>Патч-корд кат.5E UTP LSZH 1м PC08-C5EUL-1M</t>
  </si>
  <si>
    <t>Кнопочный корпус EKF 1 кнопка КП101 пластиковый белый IP54 в комплекте с кнопкой</t>
  </si>
  <si>
    <t>Кнопочный корпус EKF 2 кнопки КП102 пластиковый белый IP54 в комплекте с кнопками</t>
  </si>
  <si>
    <t>Программное обеспечение. Автоматизация и диспетчеризация инженерных систем</t>
  </si>
  <si>
    <t>Программное обеспечение "Simple-Scada 2 Professional 1000 тегов"</t>
  </si>
  <si>
    <t>Программное обеспечение "OPC-сервер arOPC 1000 тегов"</t>
  </si>
  <si>
    <t>Программное обеспечение ОРС-сервер счетчиков Меркурий-234</t>
  </si>
  <si>
    <t>лицензия на подключение
1 счетчика</t>
  </si>
  <si>
    <t>Программное обеспечение ОРС-сервер тепловычислителя ТВ7-04.1М</t>
  </si>
  <si>
    <t>Программное обеспечение ОРС-сервер контролера Danfoss</t>
  </si>
  <si>
    <t>Программное обеспечение Операционная система Windows 11 Pro</t>
  </si>
  <si>
    <t>Пусконаладочные работы. Автоматизация и диспетчеризация инженерных систем</t>
  </si>
  <si>
    <t>Пусконаладочные работы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</si>
  <si>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</si>
  <si>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</si>
  <si>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</si>
  <si>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</si>
  <si>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</si>
  <si>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</si>
  <si>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Манакова Эльмира Салаватовна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</si>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</sst>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8" x14ac:knownFonts="1">
    <font>
      <sz val="8"/>
      <name val="Arial"/>
    </font>
    <font>
      <sz val="8"/>
      <name val="Times New Roman"/>
    </font>
    <font>
      <sz val="10"/>
      <name val="Times New Roman"/>
    </font>
    <font>
      <b/>
      <sz val="10"/>
      <name val="Times New Roman"/>
    </font>
    <font>
      <b/>
      <sz val="9"/>
      <name val="Times New Roman"/>
    </font>
    <font>
      <b/>
      <sz val="8"/>
      <name val="Times New Roman"/>
    </font>
    <font>
      <i/>
      <sz val="8"/>
      <name val="Times New Roman"/>
    </font>
    <font>
      <b/>
      <i/>
      <sz val="8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F0E68C"/>
        <bgColor auto="1"/>
      </patternFill>
    </fill>
    <fill>
      <patternFill patternType="solid">
        <fgColor rgb="FFE1E1E1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0" fontId="1" fillId="5" borderId="5" xfId="0" applyFont="1" applyFill="1" applyBorder="1" applyAlignment="1">
      <alignment horizontal="right" wrapText="1"/>
    </xf>
    <xf numFmtId="165" fontId="1" fillId="0" borderId="5" xfId="0" applyNumberFormat="1" applyFont="1" applyBorder="1" applyAlignment="1">
      <alignment horizontal="right"/>
    </xf>
    <xf numFmtId="0" fontId="5" fillId="0" borderId="0" xfId="0" applyFont="1" applyAlignment="1">
      <alignment horizontal="left"/>
    </xf>
    <xf numFmtId="1" fontId="5" fillId="6" borderId="5" xfId="0" applyNumberFormat="1" applyFont="1" applyFill="1" applyBorder="1" applyAlignment="1">
      <alignment horizontal="right"/>
    </xf>
    <xf numFmtId="0" fontId="5" fillId="6" borderId="5" xfId="0" applyFont="1" applyFill="1" applyBorder="1" applyAlignment="1">
      <alignment horizontal="left" wrapText="1"/>
    </xf>
    <xf numFmtId="0" fontId="5" fillId="6" borderId="5" xfId="0" applyFont="1" applyFill="1" applyBorder="1" applyAlignment="1">
      <alignment horizontal="center"/>
    </xf>
    <xf numFmtId="164" fontId="5" fillId="6" borderId="5" xfId="0" applyNumberFormat="1" applyFont="1" applyFill="1" applyBorder="1" applyAlignment="1">
      <alignment horizontal="right"/>
    </xf>
    <xf numFmtId="0" fontId="5" fillId="6" borderId="5" xfId="0" applyFont="1" applyFill="1" applyBorder="1" applyAlignment="1">
      <alignment horizontal="right"/>
    </xf>
    <xf numFmtId="0" fontId="5" fillId="5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4" fillId="6" borderId="6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/>
    </xf>
    <xf numFmtId="0" fontId="4" fillId="6" borderId="5" xfId="0" applyFont="1" applyFill="1" applyBorder="1" applyAlignment="1">
      <alignment horizontal="left"/>
    </xf>
    <xf numFmtId="0" fontId="4" fillId="6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0" fontId="1" fillId="5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0" fontId="1" fillId="5" borderId="5" xfId="0" applyFont="1" applyFill="1" applyBorder="1" applyAlignment="1" applyProtection="1">
      <alignment horizontal="right" wrapText="1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0" fontId="5" fillId="5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4" fillId="6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1" fillId="5" borderId="5" xfId="0" applyFont="1" applyFill="1" applyBorder="1" applyAlignment="1" applyProtection="1">
      <alignment horizontal="right"/>
      <protection locked="0"/>
    </xf>
    <xf numFmtId="2" fontId="1" fillId="5" borderId="5" xfId="0" applyNumberFormat="1" applyFont="1" applyFill="1" applyBorder="1" applyAlignment="1" applyProtection="1">
      <alignment horizontal="right"/>
      <protection locked="0"/>
    </xf>
    <xf numFmtId="4" fontId="1" fillId="5" borderId="5" xfId="0" applyNumberFormat="1" applyFont="1" applyFill="1" applyBorder="1" applyAlignment="1" applyProtection="1">
      <alignment horizontal="right"/>
      <protection locked="0"/>
    </xf>
    <xf numFmtId="0" fontId="5" fillId="6" borderId="5" xfId="0" applyFont="1" applyFill="1" applyBorder="1" applyAlignment="1" applyProtection="1">
      <alignment horizontal="right"/>
      <protection locked="0"/>
    </xf>
    <xf numFmtId="4" fontId="6" fillId="5" borderId="5" xfId="0" applyNumberFormat="1" applyFont="1" applyFill="1" applyBorder="1" applyAlignment="1" applyProtection="1">
      <alignment horizontal="right"/>
      <protection locked="0"/>
    </xf>
    <xf numFmtId="0" fontId="6" fillId="5" borderId="5" xfId="0" applyFont="1" applyFill="1" applyBorder="1" applyAlignment="1" applyProtection="1">
      <alignment horizontal="right"/>
      <protection locked="0"/>
    </xf>
    <xf numFmtId="0" fontId="4" fillId="6" borderId="5" xfId="0" applyFont="1" applyFill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S88"/>
  <sheetViews>
    <sheetView tabSelected="1" topLeftCell="A4" workbookViewId="0">
      <selection activeCell="L28" sqref="L28"/>
    </sheetView>
  </sheetViews>
  <sheetFormatPr defaultColWidth="10.5" defaultRowHeight="11.45" customHeight="1" outlineLevelRow="7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8" width="12.5" style="1" customWidth="1"/>
    <col min="9" max="9" width="10.83203125" style="1" customWidth="1"/>
    <col min="10" max="10" width="8" style="1" customWidth="1"/>
    <col min="11" max="11" width="12.1640625" style="1" customWidth="1"/>
    <col min="12" max="12" width="9.6640625" style="1" customWidth="1"/>
    <col min="13" max="13" width="11.33203125" style="1" customWidth="1"/>
    <col min="14" max="14" width="12.83203125" style="1" customWidth="1"/>
    <col min="15" max="16" width="14.1640625" style="1" customWidth="1"/>
    <col min="17" max="17" width="16" style="1" customWidth="1"/>
    <col min="18" max="19" width="36.1640625" style="1" customWidth="1"/>
  </cols>
  <sheetData>
    <row r="1" spans="1:19" s="1" customFormat="1" ht="11.1" hidden="1" customHeight="1" x14ac:dyDescent="0.2"/>
    <row r="2" spans="1:19" s="1" customFormat="1" ht="11.1" hidden="1" customHeight="1" x14ac:dyDescent="0.2"/>
    <row r="3" spans="1:19" s="1" customFormat="1" ht="11.1" hidden="1" customHeight="1" x14ac:dyDescent="0.2"/>
    <row r="4" spans="1:19" s="2" customFormat="1" ht="12.95" customHeight="1" x14ac:dyDescent="0.2">
      <c r="R4" s="2" t="s">
        <v>0</v>
      </c>
    </row>
    <row r="5" spans="1:19" s="2" customFormat="1" ht="12.95" customHeight="1" x14ac:dyDescent="0.2">
      <c r="R5" s="3" t="s">
        <v>1</v>
      </c>
    </row>
    <row r="6" spans="1:19" s="2" customFormat="1" ht="12.95" customHeight="1" x14ac:dyDescent="0.2">
      <c r="A6" s="47" t="s">
        <v>2</v>
      </c>
      <c r="B6" s="47"/>
      <c r="C6" s="47"/>
      <c r="D6" s="47"/>
      <c r="E6" s="47"/>
      <c r="F6" s="47"/>
      <c r="G6" s="47"/>
    </row>
    <row r="7" spans="1:19" s="2" customFormat="1" ht="12.95" customHeight="1" x14ac:dyDescent="0.2">
      <c r="A7" s="48" t="s">
        <v>3</v>
      </c>
      <c r="B7" s="48"/>
      <c r="C7" s="48"/>
      <c r="D7" s="48"/>
      <c r="E7" s="48"/>
      <c r="F7" s="48"/>
      <c r="G7" s="48"/>
    </row>
    <row r="8" spans="1:19" s="2" customFormat="1" ht="12.95" customHeight="1" x14ac:dyDescent="0.2">
      <c r="A8" s="48" t="s">
        <v>4</v>
      </c>
      <c r="B8" s="48"/>
      <c r="C8" s="48"/>
      <c r="D8" s="48"/>
      <c r="E8" s="48"/>
      <c r="F8" s="48"/>
      <c r="G8" s="48"/>
    </row>
    <row r="9" spans="1:19" s="1" customFormat="1" ht="11.1" customHeight="1" x14ac:dyDescent="0.2"/>
    <row r="10" spans="1:19" s="4" customFormat="1" ht="30" customHeight="1" x14ac:dyDescent="0.2">
      <c r="A10" s="49" t="s">
        <v>5</v>
      </c>
      <c r="B10" s="51" t="s">
        <v>6</v>
      </c>
      <c r="C10" s="49" t="s">
        <v>7</v>
      </c>
      <c r="D10" s="53" t="s">
        <v>8</v>
      </c>
      <c r="E10" s="53" t="s">
        <v>9</v>
      </c>
      <c r="F10" s="53" t="s">
        <v>10</v>
      </c>
      <c r="G10" s="49" t="s">
        <v>11</v>
      </c>
      <c r="H10" s="5" t="s">
        <v>12</v>
      </c>
      <c r="I10" s="51" t="s">
        <v>13</v>
      </c>
      <c r="J10" s="51" t="s">
        <v>14</v>
      </c>
      <c r="K10" s="51" t="s">
        <v>15</v>
      </c>
      <c r="L10" s="55" t="s">
        <v>16</v>
      </c>
      <c r="M10" s="55"/>
      <c r="N10" s="55"/>
      <c r="O10" s="55" t="s">
        <v>17</v>
      </c>
      <c r="P10" s="55"/>
      <c r="Q10" s="51" t="s">
        <v>18</v>
      </c>
      <c r="R10" s="51" t="s">
        <v>19</v>
      </c>
      <c r="S10" s="51" t="s">
        <v>20</v>
      </c>
    </row>
    <row r="11" spans="1:19" s="4" customFormat="1" ht="36.950000000000003" customHeight="1" x14ac:dyDescent="0.2">
      <c r="A11" s="50"/>
      <c r="B11" s="52"/>
      <c r="C11" s="50"/>
      <c r="D11" s="54"/>
      <c r="E11" s="54"/>
      <c r="F11" s="54"/>
      <c r="G11" s="50"/>
      <c r="H11" s="5" t="s">
        <v>21</v>
      </c>
      <c r="I11" s="52"/>
      <c r="J11" s="52"/>
      <c r="K11" s="52"/>
      <c r="L11" s="5" t="s">
        <v>22</v>
      </c>
      <c r="M11" s="5" t="s">
        <v>23</v>
      </c>
      <c r="N11" s="5" t="s">
        <v>24</v>
      </c>
      <c r="O11" s="5" t="s">
        <v>22</v>
      </c>
      <c r="P11" s="5" t="s">
        <v>23</v>
      </c>
      <c r="Q11" s="52"/>
      <c r="R11" s="52"/>
      <c r="S11" s="52"/>
    </row>
    <row r="12" spans="1:19" s="1" customFormat="1" ht="11.1" customHeight="1" x14ac:dyDescent="0.2">
      <c r="A12" s="6" t="s">
        <v>25</v>
      </c>
      <c r="B12" s="6" t="s">
        <v>26</v>
      </c>
      <c r="C12" s="6" t="s">
        <v>27</v>
      </c>
      <c r="D12" s="6" t="s">
        <v>28</v>
      </c>
      <c r="E12" s="6" t="s">
        <v>29</v>
      </c>
      <c r="F12" s="6" t="s">
        <v>30</v>
      </c>
      <c r="G12" s="6" t="s">
        <v>31</v>
      </c>
      <c r="H12" s="6" t="s">
        <v>32</v>
      </c>
      <c r="I12" s="6" t="s">
        <v>33</v>
      </c>
      <c r="J12" s="6" t="s">
        <v>34</v>
      </c>
      <c r="K12" s="6" t="s">
        <v>35</v>
      </c>
      <c r="L12" s="6" t="s">
        <v>36</v>
      </c>
      <c r="M12" s="6" t="s">
        <v>37</v>
      </c>
      <c r="N12" s="6" t="s">
        <v>38</v>
      </c>
      <c r="O12" s="6" t="s">
        <v>39</v>
      </c>
      <c r="P12" s="6" t="s">
        <v>40</v>
      </c>
      <c r="Q12" s="6" t="s">
        <v>41</v>
      </c>
      <c r="R12" s="6" t="s">
        <v>42</v>
      </c>
      <c r="S12" s="6" t="s">
        <v>43</v>
      </c>
    </row>
    <row r="13" spans="1:19" s="1" customFormat="1" ht="12" customHeight="1" outlineLevel="1" x14ac:dyDescent="0.2">
      <c r="A13" s="7"/>
      <c r="B13" s="8" t="s">
        <v>44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>
        <f>ROUND($O$19+$O$20+$O$21+$O$22+$O$24+$O$25+$O$27+$O$28+$O$29+$O$30+$O$31+$O$33+$O$34+$O$35+$O$36+$O$37+$O$38+$O$39+$O$41+$O$42+$O$43+$O$44+$O$45+$O$46+$O$47+$O$48+$O$49+$O$50+$O$51+$O$52+$O$53+$O$54+$O$55+$O$57+$O$58+$O$59+$O$60+$O$61+$O$62+$O$65,2)</f>
        <v>0</v>
      </c>
      <c r="P13" s="10">
        <f>ROUND($P$19+$P$20+$P$21+$P$22+$P$24+$P$25+$P$27+$P$28+$P$29+$P$30+$P$31+$P$33+$P$34+$P$35+$P$36+$P$37+$P$38+$P$39+$P$41+$P$42+$P$43+$P$44+$P$45+$P$46+$P$47+$P$48+$P$49+$P$50+$P$51+$P$52+$P$53+$P$54+$P$55+$P$57+$P$58+$P$59+$P$60+$P$61+$P$62+$P$65,2)</f>
        <v>0</v>
      </c>
      <c r="Q13" s="10">
        <f>ROUND($Q$19+$Q$20+$Q$21+$Q$22+$Q$24+$Q$25+$Q$27+$Q$28+$Q$29+$Q$30+$Q$31+$Q$33+$Q$34+$Q$35+$Q$36+$Q$37+$Q$38+$Q$39+$Q$41+$Q$42+$Q$43+$Q$44+$Q$45+$Q$46+$Q$47+$Q$48+$Q$49+$Q$50+$Q$51+$Q$52+$Q$53+$Q$54+$Q$55+$Q$57+$Q$58+$Q$59+$Q$60+$Q$61+$Q$62+$Q$65,2)</f>
        <v>0</v>
      </c>
      <c r="R13" s="10"/>
      <c r="S13" s="10"/>
    </row>
    <row r="14" spans="1:19" s="1" customFormat="1" ht="12" customHeight="1" outlineLevel="2" x14ac:dyDescent="0.2">
      <c r="A14" s="7"/>
      <c r="B14" s="8" t="s">
        <v>45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>
        <f>ROUND($O$19+$O$20+$O$21+$O$22+$O$24+$O$25+$O$27+$O$28+$O$29+$O$30+$O$31+$O$33+$O$34+$O$35+$O$36+$O$37+$O$38+$O$39+$O$41+$O$42+$O$43+$O$44+$O$45+$O$46+$O$47+$O$48+$O$49+$O$50+$O$51+$O$52+$O$53+$O$54+$O$55+$O$57+$O$58+$O$59+$O$60+$O$61+$O$62+$O$65,2)</f>
        <v>0</v>
      </c>
      <c r="P14" s="10">
        <f>ROUND($P$19+$P$20+$P$21+$P$22+$P$24+$P$25+$P$27+$P$28+$P$29+$P$30+$P$31+$P$33+$P$34+$P$35+$P$36+$P$37+$P$38+$P$39+$P$41+$P$42+$P$43+$P$44+$P$45+$P$46+$P$47+$P$48+$P$49+$P$50+$P$51+$P$52+$P$53+$P$54+$P$55+$P$57+$P$58+$P$59+$P$60+$P$61+$P$62+$P$65,2)</f>
        <v>0</v>
      </c>
      <c r="Q14" s="10">
        <f>ROUND($Q$19+$Q$20+$Q$21+$Q$22+$Q$24+$Q$25+$Q$27+$Q$28+$Q$29+$Q$30+$Q$31+$Q$33+$Q$34+$Q$35+$Q$36+$Q$37+$Q$38+$Q$39+$Q$41+$Q$42+$Q$43+$Q$44+$Q$45+$Q$46+$Q$47+$Q$48+$Q$49+$Q$50+$Q$51+$Q$52+$Q$53+$Q$54+$Q$55+$Q$57+$Q$58+$Q$59+$Q$60+$Q$61+$Q$62+$Q$65,2)</f>
        <v>0</v>
      </c>
      <c r="R14" s="10"/>
      <c r="S14" s="10"/>
    </row>
    <row r="15" spans="1:19" s="1" customFormat="1" ht="12" customHeight="1" outlineLevel="3" x14ac:dyDescent="0.2">
      <c r="A15" s="7"/>
      <c r="B15" s="8" t="s">
        <v>46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>
        <f>ROUND($O$19+$O$20+$O$21+$O$22+$O$24+$O$25+$O$27+$O$28+$O$29+$O$30+$O$31+$O$33+$O$34+$O$35+$O$36+$O$37+$O$38+$O$39+$O$41+$O$42+$O$43+$O$44+$O$45+$O$46+$O$47+$O$48+$O$49+$O$50+$O$51+$O$52+$O$53+$O$54+$O$55+$O$57+$O$58+$O$59+$O$60+$O$61+$O$62+$O$65,2)</f>
        <v>0</v>
      </c>
      <c r="P15" s="10">
        <f>ROUND($P$19+$P$20+$P$21+$P$22+$P$24+$P$25+$P$27+$P$28+$P$29+$P$30+$P$31+$P$33+$P$34+$P$35+$P$36+$P$37+$P$38+$P$39+$P$41+$P$42+$P$43+$P$44+$P$45+$P$46+$P$47+$P$48+$P$49+$P$50+$P$51+$P$52+$P$53+$P$54+$P$55+$P$57+$P$58+$P$59+$P$60+$P$61+$P$62+$P$65,2)</f>
        <v>0</v>
      </c>
      <c r="Q15" s="10">
        <f>ROUND($Q$19+$Q$20+$Q$21+$Q$22+$Q$24+$Q$25+$Q$27+$Q$28+$Q$29+$Q$30+$Q$31+$Q$33+$Q$34+$Q$35+$Q$36+$Q$37+$Q$38+$Q$39+$Q$41+$Q$42+$Q$43+$Q$44+$Q$45+$Q$46+$Q$47+$Q$48+$Q$49+$Q$50+$Q$51+$Q$52+$Q$53+$Q$54+$Q$55+$Q$57+$Q$58+$Q$59+$Q$60+$Q$61+$Q$62+$Q$65,2)</f>
        <v>0</v>
      </c>
      <c r="R15" s="10"/>
      <c r="S15" s="10"/>
    </row>
    <row r="16" spans="1:19" s="1" customFormat="1" ht="12" customHeight="1" outlineLevel="4" x14ac:dyDescent="0.2">
      <c r="A16" s="7"/>
      <c r="B16" s="8" t="s">
        <v>47</v>
      </c>
      <c r="C16" s="9"/>
      <c r="D16" s="9"/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>
        <f>ROUND($O$19+$O$20+$O$21+$O$22+$O$24+$O$25+$O$27+$O$28+$O$29+$O$30+$O$31+$O$33+$O$34+$O$35+$O$36+$O$37+$O$38+$O$39+$O$41+$O$42+$O$43+$O$44+$O$45+$O$46+$O$47+$O$48+$O$49+$O$50+$O$51+$O$52+$O$53+$O$54+$O$55+$O$57+$O$58+$O$59+$O$60+$O$61+$O$62+$O$65,2)</f>
        <v>0</v>
      </c>
      <c r="P16" s="10">
        <f>ROUND($P$19+$P$20+$P$21+$P$22+$P$24+$P$25+$P$27+$P$28+$P$29+$P$30+$P$31+$P$33+$P$34+$P$35+$P$36+$P$37+$P$38+$P$39+$P$41+$P$42+$P$43+$P$44+$P$45+$P$46+$P$47+$P$48+$P$49+$P$50+$P$51+$P$52+$P$53+$P$54+$P$55+$P$57+$P$58+$P$59+$P$60+$P$61+$P$62+$P$65,2)</f>
        <v>0</v>
      </c>
      <c r="Q16" s="10">
        <f>ROUND($Q$19+$Q$20+$Q$21+$Q$22+$Q$24+$Q$25+$Q$27+$Q$28+$Q$29+$Q$30+$Q$31+$Q$33+$Q$34+$Q$35+$Q$36+$Q$37+$Q$38+$Q$39+$Q$41+$Q$42+$Q$43+$Q$44+$Q$45+$Q$46+$Q$47+$Q$48+$Q$49+$Q$50+$Q$51+$Q$52+$Q$53+$Q$54+$Q$55+$Q$57+$Q$58+$Q$59+$Q$60+$Q$61+$Q$62+$Q$65,2)</f>
        <v>0</v>
      </c>
      <c r="R16" s="10"/>
      <c r="S16" s="10"/>
    </row>
    <row r="17" spans="1:19" s="1" customFormat="1" ht="12" customHeight="1" outlineLevel="5" x14ac:dyDescent="0.2">
      <c r="A17" s="7"/>
      <c r="B17" s="8" t="s">
        <v>48</v>
      </c>
      <c r="C17" s="9"/>
      <c r="D17" s="9"/>
      <c r="E17" s="9"/>
      <c r="F17" s="9"/>
      <c r="G17" s="9"/>
      <c r="H17" s="10"/>
      <c r="I17" s="10"/>
      <c r="J17" s="10"/>
      <c r="K17" s="10"/>
      <c r="L17" s="10"/>
      <c r="M17" s="10"/>
      <c r="N17" s="10"/>
      <c r="O17" s="10">
        <f>ROUND($O$19+$O$20+$O$21+$O$22+$O$24+$O$25+$O$27+$O$28+$O$29+$O$30+$O$31+$O$33+$O$34+$O$35+$O$36+$O$37+$O$38+$O$39+$O$41+$O$42+$O$43+$O$44+$O$45+$O$46+$O$47+$O$48+$O$49+$O$50+$O$51+$O$52+$O$53+$O$54+$O$55+$O$57+$O$58+$O$59+$O$60+$O$61+$O$62+$O$65,2)</f>
        <v>0</v>
      </c>
      <c r="P17" s="10">
        <f>ROUND($P$19+$P$20+$P$21+$P$22+$P$24+$P$25+$P$27+$P$28+$P$29+$P$30+$P$31+$P$33+$P$34+$P$35+$P$36+$P$37+$P$38+$P$39+$P$41+$P$42+$P$43+$P$44+$P$45+$P$46+$P$47+$P$48+$P$49+$P$50+$P$51+$P$52+$P$53+$P$54+$P$55+$P$57+$P$58+$P$59+$P$60+$P$61+$P$62+$P$65,2)</f>
        <v>0</v>
      </c>
      <c r="Q17" s="10">
        <f>ROUND($Q$19+$Q$20+$Q$21+$Q$22+$Q$24+$Q$25+$Q$27+$Q$28+$Q$29+$Q$30+$Q$31+$Q$33+$Q$34+$Q$35+$Q$36+$Q$37+$Q$38+$Q$39+$Q$41+$Q$42+$Q$43+$Q$44+$Q$45+$Q$46+$Q$47+$Q$48+$Q$49+$Q$50+$Q$51+$Q$52+$Q$53+$Q$54+$Q$55+$Q$57+$Q$58+$Q$59+$Q$60+$Q$61+$Q$62+$Q$65,2)</f>
        <v>0</v>
      </c>
      <c r="R17" s="10"/>
      <c r="S17" s="10"/>
    </row>
    <row r="18" spans="1:19" s="1" customFormat="1" ht="12" customHeight="1" outlineLevel="6" x14ac:dyDescent="0.2">
      <c r="A18" s="7"/>
      <c r="B18" s="8" t="s">
        <v>49</v>
      </c>
      <c r="C18" s="9"/>
      <c r="D18" s="9"/>
      <c r="E18" s="9"/>
      <c r="F18" s="9"/>
      <c r="G18" s="9"/>
      <c r="H18" s="10"/>
      <c r="I18" s="10"/>
      <c r="J18" s="10"/>
      <c r="K18" s="10"/>
      <c r="L18" s="10"/>
      <c r="M18" s="10"/>
      <c r="N18" s="10"/>
      <c r="O18" s="10">
        <f>ROUND($O$19+$O$20+$O$21+$O$22,2)</f>
        <v>0</v>
      </c>
      <c r="P18" s="10">
        <f>ROUND($P$19+$P$20+$P$21+$P$22,2)</f>
        <v>0</v>
      </c>
      <c r="Q18" s="10">
        <f>ROUND($Q$19+$Q$20+$Q$21+$Q$22,2)</f>
        <v>0</v>
      </c>
      <c r="R18" s="10"/>
      <c r="S18" s="10"/>
    </row>
    <row r="19" spans="1:19" s="1" customFormat="1" ht="21.95" customHeight="1" outlineLevel="7" x14ac:dyDescent="0.2">
      <c r="A19" s="11"/>
      <c r="B19" s="12" t="s">
        <v>50</v>
      </c>
      <c r="C19" s="13" t="s">
        <v>51</v>
      </c>
      <c r="D19" s="13"/>
      <c r="E19" s="13"/>
      <c r="F19" s="13"/>
      <c r="G19" s="13"/>
      <c r="H19" s="14">
        <v>1</v>
      </c>
      <c r="I19" s="14">
        <f>$H$19</f>
        <v>1</v>
      </c>
      <c r="J19" s="16">
        <v>1</v>
      </c>
      <c r="K19" s="15">
        <f>ROUND($I$19*$J$19,3)</f>
        <v>1</v>
      </c>
      <c r="L19" s="67"/>
      <c r="M19" s="66"/>
      <c r="N19" s="56">
        <f>ROUND($M$19+$L$19,2)</f>
        <v>0</v>
      </c>
      <c r="O19" s="15">
        <f>ROUND($I$19*$L$19,2)</f>
        <v>0</v>
      </c>
      <c r="P19" s="15">
        <f>ROUND($K$19*$M$19,2)</f>
        <v>0</v>
      </c>
      <c r="Q19" s="15">
        <f>ROUND($P$19+$O$19,2)</f>
        <v>0</v>
      </c>
      <c r="R19" s="17" t="s">
        <v>52</v>
      </c>
      <c r="S19" s="59"/>
    </row>
    <row r="20" spans="1:19" s="1" customFormat="1" ht="21.95" customHeight="1" outlineLevel="7" x14ac:dyDescent="0.2">
      <c r="A20" s="11"/>
      <c r="B20" s="12" t="s">
        <v>53</v>
      </c>
      <c r="C20" s="13" t="s">
        <v>51</v>
      </c>
      <c r="D20" s="13"/>
      <c r="E20" s="13"/>
      <c r="F20" s="13"/>
      <c r="G20" s="13"/>
      <c r="H20" s="14">
        <v>1</v>
      </c>
      <c r="I20" s="14">
        <f>$H$20</f>
        <v>1</v>
      </c>
      <c r="J20" s="16">
        <v>1</v>
      </c>
      <c r="K20" s="15">
        <f>ROUND($I$20*$J$20,3)</f>
        <v>1</v>
      </c>
      <c r="L20" s="67"/>
      <c r="M20" s="66"/>
      <c r="N20" s="56">
        <f>ROUND($M$20+$L$20,2)</f>
        <v>0</v>
      </c>
      <c r="O20" s="15">
        <f>ROUND($I$20*$L$20,2)</f>
        <v>0</v>
      </c>
      <c r="P20" s="15">
        <f>ROUND($K$20*$M$20,2)</f>
        <v>0</v>
      </c>
      <c r="Q20" s="15">
        <f>ROUND($P$20+$O$20,2)</f>
        <v>0</v>
      </c>
      <c r="R20" s="17"/>
      <c r="S20" s="59"/>
    </row>
    <row r="21" spans="1:19" s="1" customFormat="1" ht="11.1" customHeight="1" outlineLevel="7" x14ac:dyDescent="0.2">
      <c r="A21" s="11"/>
      <c r="B21" s="12" t="s">
        <v>54</v>
      </c>
      <c r="C21" s="13" t="s">
        <v>51</v>
      </c>
      <c r="D21" s="13"/>
      <c r="E21" s="13"/>
      <c r="F21" s="13"/>
      <c r="G21" s="13"/>
      <c r="H21" s="14">
        <v>1</v>
      </c>
      <c r="I21" s="14">
        <f>$H$21</f>
        <v>1</v>
      </c>
      <c r="J21" s="16">
        <v>1</v>
      </c>
      <c r="K21" s="15">
        <f>ROUND($I$21*$J$21,3)</f>
        <v>1</v>
      </c>
      <c r="L21" s="67"/>
      <c r="M21" s="66"/>
      <c r="N21" s="56">
        <f>ROUND($M$21+$L$21,2)</f>
        <v>0</v>
      </c>
      <c r="O21" s="15">
        <f>ROUND($I$21*$L$21,2)</f>
        <v>0</v>
      </c>
      <c r="P21" s="15">
        <f>ROUND($K$21*$M$21,2)</f>
        <v>0</v>
      </c>
      <c r="Q21" s="15">
        <f>ROUND($P$21+$O$21,2)</f>
        <v>0</v>
      </c>
      <c r="R21" s="17"/>
      <c r="S21" s="59"/>
    </row>
    <row r="22" spans="1:19" s="1" customFormat="1" ht="11.1" customHeight="1" outlineLevel="7" x14ac:dyDescent="0.2">
      <c r="A22" s="11"/>
      <c r="B22" s="12" t="s">
        <v>55</v>
      </c>
      <c r="C22" s="13" t="s">
        <v>56</v>
      </c>
      <c r="D22" s="13"/>
      <c r="E22" s="13"/>
      <c r="F22" s="13"/>
      <c r="G22" s="13"/>
      <c r="H22" s="14">
        <v>1</v>
      </c>
      <c r="I22" s="14">
        <f>$H$22</f>
        <v>1</v>
      </c>
      <c r="J22" s="16">
        <v>1</v>
      </c>
      <c r="K22" s="15">
        <f>ROUND($I$22*$J$22,3)</f>
        <v>1</v>
      </c>
      <c r="L22" s="67"/>
      <c r="M22" s="66"/>
      <c r="N22" s="56">
        <f>ROUND($M$22+$L$22,2)</f>
        <v>0</v>
      </c>
      <c r="O22" s="15">
        <f>ROUND($I$22*$L$22,2)</f>
        <v>0</v>
      </c>
      <c r="P22" s="15">
        <f>ROUND($K$22*$M$22,2)</f>
        <v>0</v>
      </c>
      <c r="Q22" s="15">
        <f>ROUND($P$22+$O$22,2)</f>
        <v>0</v>
      </c>
      <c r="R22" s="17"/>
      <c r="S22" s="59"/>
    </row>
    <row r="23" spans="1:19" s="1" customFormat="1" ht="12" customHeight="1" outlineLevel="6" x14ac:dyDescent="0.2">
      <c r="A23" s="7"/>
      <c r="B23" s="8" t="s">
        <v>57</v>
      </c>
      <c r="C23" s="9"/>
      <c r="D23" s="9"/>
      <c r="E23" s="9"/>
      <c r="F23" s="9"/>
      <c r="G23" s="9"/>
      <c r="H23" s="10"/>
      <c r="I23" s="10"/>
      <c r="J23" s="10"/>
      <c r="K23" s="10"/>
      <c r="L23" s="60"/>
      <c r="M23" s="60"/>
      <c r="N23" s="10"/>
      <c r="O23" s="10">
        <f>ROUND($O$24+$O$25,2)</f>
        <v>0</v>
      </c>
      <c r="P23" s="10">
        <f>ROUND($P$24+$P$25,2)</f>
        <v>0</v>
      </c>
      <c r="Q23" s="10">
        <f>ROUND($Q$24+$Q$25,2)</f>
        <v>0</v>
      </c>
      <c r="R23" s="10"/>
      <c r="S23" s="60"/>
    </row>
    <row r="24" spans="1:19" s="1" customFormat="1" ht="21.95" customHeight="1" outlineLevel="7" x14ac:dyDescent="0.2">
      <c r="A24" s="11"/>
      <c r="B24" s="12" t="s">
        <v>58</v>
      </c>
      <c r="C24" s="13" t="s">
        <v>59</v>
      </c>
      <c r="D24" s="13"/>
      <c r="E24" s="13"/>
      <c r="F24" s="13"/>
      <c r="G24" s="13"/>
      <c r="H24" s="18">
        <v>1420</v>
      </c>
      <c r="I24" s="18">
        <f>$H$24</f>
        <v>1420</v>
      </c>
      <c r="J24" s="16">
        <v>1</v>
      </c>
      <c r="K24" s="15">
        <f>ROUND($I$24*$J$24,3)</f>
        <v>1420</v>
      </c>
      <c r="L24" s="67"/>
      <c r="M24" s="66"/>
      <c r="N24" s="56">
        <f>ROUND($M$24+$L$24,2)</f>
        <v>0</v>
      </c>
      <c r="O24" s="15">
        <f>ROUND($I$24*$L$24,2)</f>
        <v>0</v>
      </c>
      <c r="P24" s="15">
        <f>ROUND($K$24*$M$24,2)</f>
        <v>0</v>
      </c>
      <c r="Q24" s="15">
        <f>ROUND($P$24+$O$24,2)</f>
        <v>0</v>
      </c>
      <c r="R24" s="17"/>
      <c r="S24" s="59"/>
    </row>
    <row r="25" spans="1:19" s="1" customFormat="1" ht="21.95" customHeight="1" outlineLevel="7" x14ac:dyDescent="0.2">
      <c r="A25" s="11"/>
      <c r="B25" s="12" t="s">
        <v>60</v>
      </c>
      <c r="C25" s="13" t="s">
        <v>59</v>
      </c>
      <c r="D25" s="13"/>
      <c r="E25" s="13"/>
      <c r="F25" s="13"/>
      <c r="G25" s="13"/>
      <c r="H25" s="14">
        <v>170</v>
      </c>
      <c r="I25" s="14">
        <f>$H$25</f>
        <v>170</v>
      </c>
      <c r="J25" s="16">
        <v>1</v>
      </c>
      <c r="K25" s="15">
        <f>ROUND($I$25*$J$25,3)</f>
        <v>170</v>
      </c>
      <c r="L25" s="67"/>
      <c r="M25" s="66"/>
      <c r="N25" s="56">
        <f>ROUND($M$25+$L$25,2)</f>
        <v>0</v>
      </c>
      <c r="O25" s="15">
        <f>ROUND($I$25*$L$25,2)</f>
        <v>0</v>
      </c>
      <c r="P25" s="15">
        <f>ROUND($K$25*$M$25,2)</f>
        <v>0</v>
      </c>
      <c r="Q25" s="15">
        <f>ROUND($P$25+$O$25,2)</f>
        <v>0</v>
      </c>
      <c r="R25" s="17"/>
      <c r="S25" s="59"/>
    </row>
    <row r="26" spans="1:19" s="1" customFormat="1" ht="12" customHeight="1" outlineLevel="6" x14ac:dyDescent="0.2">
      <c r="A26" s="7"/>
      <c r="B26" s="8" t="s">
        <v>61</v>
      </c>
      <c r="C26" s="9"/>
      <c r="D26" s="9"/>
      <c r="E26" s="9"/>
      <c r="F26" s="9"/>
      <c r="G26" s="9"/>
      <c r="H26" s="10"/>
      <c r="I26" s="10"/>
      <c r="J26" s="10"/>
      <c r="K26" s="10"/>
      <c r="L26" s="60"/>
      <c r="M26" s="60"/>
      <c r="N26" s="10"/>
      <c r="O26" s="10">
        <f>ROUND($O$27+$O$28+$O$29+$O$30+$O$31,2)</f>
        <v>0</v>
      </c>
      <c r="P26" s="10">
        <f>ROUND($P$27+$P$28+$P$29+$P$30+$P$31,2)</f>
        <v>0</v>
      </c>
      <c r="Q26" s="10">
        <f>ROUND($Q$27+$Q$28+$Q$29+$Q$30+$Q$31,2)</f>
        <v>0</v>
      </c>
      <c r="R26" s="10"/>
      <c r="S26" s="60"/>
    </row>
    <row r="27" spans="1:19" s="1" customFormat="1" ht="56.1" customHeight="1" outlineLevel="7" x14ac:dyDescent="0.2">
      <c r="A27" s="11"/>
      <c r="B27" s="12" t="s">
        <v>62</v>
      </c>
      <c r="C27" s="13" t="s">
        <v>59</v>
      </c>
      <c r="D27" s="13"/>
      <c r="E27" s="13"/>
      <c r="F27" s="13"/>
      <c r="G27" s="13"/>
      <c r="H27" s="14">
        <v>60</v>
      </c>
      <c r="I27" s="14">
        <f>$H$27</f>
        <v>60</v>
      </c>
      <c r="J27" s="16">
        <v>1</v>
      </c>
      <c r="K27" s="15">
        <f>ROUND($I$27*$J$27,3)</f>
        <v>60</v>
      </c>
      <c r="L27" s="67"/>
      <c r="M27" s="66"/>
      <c r="N27" s="56">
        <f>ROUND($M$27+$L$27,2)</f>
        <v>0</v>
      </c>
      <c r="O27" s="15">
        <f>ROUND($I$27*$L$27,2)</f>
        <v>0</v>
      </c>
      <c r="P27" s="15">
        <f>ROUND($K$27*$M$27,2)</f>
        <v>0</v>
      </c>
      <c r="Q27" s="15">
        <f>ROUND($P$27+$O$27,2)</f>
        <v>0</v>
      </c>
      <c r="R27" s="17" t="s">
        <v>63</v>
      </c>
      <c r="S27" s="59"/>
    </row>
    <row r="28" spans="1:19" s="1" customFormat="1" ht="56.1" customHeight="1" outlineLevel="7" x14ac:dyDescent="0.2">
      <c r="A28" s="11"/>
      <c r="B28" s="12" t="s">
        <v>64</v>
      </c>
      <c r="C28" s="13" t="s">
        <v>59</v>
      </c>
      <c r="D28" s="13"/>
      <c r="E28" s="13"/>
      <c r="F28" s="13"/>
      <c r="G28" s="13"/>
      <c r="H28" s="14">
        <v>40</v>
      </c>
      <c r="I28" s="14">
        <f>$H$28</f>
        <v>40</v>
      </c>
      <c r="J28" s="16">
        <v>1</v>
      </c>
      <c r="K28" s="15">
        <f>ROUND($I$28*$J$28,3)</f>
        <v>40</v>
      </c>
      <c r="L28" s="67"/>
      <c r="M28" s="66"/>
      <c r="N28" s="56">
        <f>ROUND($M$28+$L$28,2)</f>
        <v>0</v>
      </c>
      <c r="O28" s="15">
        <f>ROUND($I$28*$L$28,2)</f>
        <v>0</v>
      </c>
      <c r="P28" s="15">
        <f>ROUND($K$28*$M$28,2)</f>
        <v>0</v>
      </c>
      <c r="Q28" s="15">
        <f>ROUND($P$28+$O$28,2)</f>
        <v>0</v>
      </c>
      <c r="R28" s="17" t="s">
        <v>63</v>
      </c>
      <c r="S28" s="59"/>
    </row>
    <row r="29" spans="1:19" s="1" customFormat="1" ht="56.1" customHeight="1" outlineLevel="7" x14ac:dyDescent="0.2">
      <c r="A29" s="11"/>
      <c r="B29" s="12" t="s">
        <v>65</v>
      </c>
      <c r="C29" s="13" t="s">
        <v>59</v>
      </c>
      <c r="D29" s="13"/>
      <c r="E29" s="13"/>
      <c r="F29" s="13"/>
      <c r="G29" s="13"/>
      <c r="H29" s="18">
        <v>2600</v>
      </c>
      <c r="I29" s="18">
        <f>$H$29</f>
        <v>2600</v>
      </c>
      <c r="J29" s="16">
        <v>1</v>
      </c>
      <c r="K29" s="15">
        <f>ROUND($I$29*$J$29,3)</f>
        <v>2600</v>
      </c>
      <c r="L29" s="67"/>
      <c r="M29" s="66"/>
      <c r="N29" s="56">
        <f>ROUND($M$29+$L$29,2)</f>
        <v>0</v>
      </c>
      <c r="O29" s="15">
        <f>ROUND($I$29*$L$29,2)</f>
        <v>0</v>
      </c>
      <c r="P29" s="15">
        <f>ROUND($K$29*$M$29,2)</f>
        <v>0</v>
      </c>
      <c r="Q29" s="15">
        <f>ROUND($P$29+$O$29,2)</f>
        <v>0</v>
      </c>
      <c r="R29" s="17" t="s">
        <v>63</v>
      </c>
      <c r="S29" s="59"/>
    </row>
    <row r="30" spans="1:19" s="1" customFormat="1" ht="56.1" customHeight="1" outlineLevel="7" x14ac:dyDescent="0.2">
      <c r="A30" s="11"/>
      <c r="B30" s="12" t="s">
        <v>66</v>
      </c>
      <c r="C30" s="13" t="s">
        <v>59</v>
      </c>
      <c r="D30" s="13"/>
      <c r="E30" s="13"/>
      <c r="F30" s="13"/>
      <c r="G30" s="13"/>
      <c r="H30" s="14">
        <v>260</v>
      </c>
      <c r="I30" s="14">
        <f>$H$30</f>
        <v>260</v>
      </c>
      <c r="J30" s="16">
        <v>1</v>
      </c>
      <c r="K30" s="15">
        <f>ROUND($I$30*$J$30,3)</f>
        <v>260</v>
      </c>
      <c r="L30" s="67"/>
      <c r="M30" s="66"/>
      <c r="N30" s="56">
        <f>ROUND($M$30+$L$30,2)</f>
        <v>0</v>
      </c>
      <c r="O30" s="15">
        <f>ROUND($I$30*$L$30,2)</f>
        <v>0</v>
      </c>
      <c r="P30" s="15">
        <f>ROUND($K$30*$M$30,2)</f>
        <v>0</v>
      </c>
      <c r="Q30" s="15">
        <f>ROUND($P$30+$O$30,2)</f>
        <v>0</v>
      </c>
      <c r="R30" s="17" t="s">
        <v>63</v>
      </c>
      <c r="S30" s="59"/>
    </row>
    <row r="31" spans="1:19" s="1" customFormat="1" ht="56.1" customHeight="1" outlineLevel="7" x14ac:dyDescent="0.2">
      <c r="A31" s="11"/>
      <c r="B31" s="12" t="s">
        <v>67</v>
      </c>
      <c r="C31" s="13" t="s">
        <v>59</v>
      </c>
      <c r="D31" s="13"/>
      <c r="E31" s="13"/>
      <c r="F31" s="13"/>
      <c r="G31" s="13"/>
      <c r="H31" s="14">
        <v>120</v>
      </c>
      <c r="I31" s="14">
        <f>$H$31</f>
        <v>120</v>
      </c>
      <c r="J31" s="16">
        <v>1</v>
      </c>
      <c r="K31" s="15">
        <f>ROUND($I$31*$J$31,3)</f>
        <v>120</v>
      </c>
      <c r="L31" s="67"/>
      <c r="M31" s="66"/>
      <c r="N31" s="56">
        <f>ROUND($M$31+$L$31,2)</f>
        <v>0</v>
      </c>
      <c r="O31" s="15">
        <f>ROUND($I$31*$L$31,2)</f>
        <v>0</v>
      </c>
      <c r="P31" s="15">
        <f>ROUND($K$31*$M$31,2)</f>
        <v>0</v>
      </c>
      <c r="Q31" s="15">
        <f>ROUND($P$31+$O$31,2)</f>
        <v>0</v>
      </c>
      <c r="R31" s="17" t="s">
        <v>63</v>
      </c>
      <c r="S31" s="59"/>
    </row>
    <row r="32" spans="1:19" s="1" customFormat="1" ht="12" customHeight="1" outlineLevel="6" x14ac:dyDescent="0.2">
      <c r="A32" s="7"/>
      <c r="B32" s="8" t="s">
        <v>68</v>
      </c>
      <c r="C32" s="9"/>
      <c r="D32" s="9"/>
      <c r="E32" s="9"/>
      <c r="F32" s="9"/>
      <c r="G32" s="9"/>
      <c r="H32" s="10"/>
      <c r="I32" s="10"/>
      <c r="J32" s="10"/>
      <c r="K32" s="10"/>
      <c r="L32" s="60"/>
      <c r="M32" s="60"/>
      <c r="N32" s="10"/>
      <c r="O32" s="10">
        <f>ROUND($O$33+$O$34+$O$35+$O$36+$O$37+$O$38+$O$39,2)</f>
        <v>0</v>
      </c>
      <c r="P32" s="10">
        <f>ROUND($P$33+$P$34+$P$35+$P$36+$P$37+$P$38+$P$39,2)</f>
        <v>0</v>
      </c>
      <c r="Q32" s="10">
        <f>ROUND($Q$33+$Q$34+$Q$35+$Q$36+$Q$37+$Q$38+$Q$39,2)</f>
        <v>0</v>
      </c>
      <c r="R32" s="10"/>
      <c r="S32" s="60"/>
    </row>
    <row r="33" spans="1:19" s="1" customFormat="1" ht="21.95" customHeight="1" outlineLevel="7" x14ac:dyDescent="0.2">
      <c r="A33" s="11"/>
      <c r="B33" s="12" t="s">
        <v>69</v>
      </c>
      <c r="C33" s="13" t="s">
        <v>51</v>
      </c>
      <c r="D33" s="13"/>
      <c r="E33" s="13"/>
      <c r="F33" s="13"/>
      <c r="G33" s="13"/>
      <c r="H33" s="14">
        <v>14</v>
      </c>
      <c r="I33" s="14">
        <f>$H$33</f>
        <v>14</v>
      </c>
      <c r="J33" s="16">
        <v>1</v>
      </c>
      <c r="K33" s="15">
        <f>ROUND($I$33*$J$33,3)</f>
        <v>14</v>
      </c>
      <c r="L33" s="67"/>
      <c r="M33" s="66"/>
      <c r="N33" s="56">
        <f>ROUND($M$33+$L$33,2)</f>
        <v>0</v>
      </c>
      <c r="O33" s="15">
        <f>ROUND($I$33*$L$33,2)</f>
        <v>0</v>
      </c>
      <c r="P33" s="15">
        <f>ROUND($K$33*$M$33,2)</f>
        <v>0</v>
      </c>
      <c r="Q33" s="15">
        <f>ROUND($P$33+$O$33,2)</f>
        <v>0</v>
      </c>
      <c r="R33" s="17" t="s">
        <v>70</v>
      </c>
      <c r="S33" s="59"/>
    </row>
    <row r="34" spans="1:19" s="1" customFormat="1" ht="11.1" customHeight="1" outlineLevel="7" x14ac:dyDescent="0.2">
      <c r="A34" s="11"/>
      <c r="B34" s="12" t="s">
        <v>71</v>
      </c>
      <c r="C34" s="13" t="s">
        <v>51</v>
      </c>
      <c r="D34" s="13"/>
      <c r="E34" s="13"/>
      <c r="F34" s="13"/>
      <c r="G34" s="13"/>
      <c r="H34" s="14">
        <v>14</v>
      </c>
      <c r="I34" s="14">
        <f>$H$34</f>
        <v>14</v>
      </c>
      <c r="J34" s="16">
        <v>1</v>
      </c>
      <c r="K34" s="15">
        <f>ROUND($I$34*$J$34,3)</f>
        <v>14</v>
      </c>
      <c r="L34" s="67"/>
      <c r="M34" s="66"/>
      <c r="N34" s="56">
        <f>ROUND($M$34+$L$34,2)</f>
        <v>0</v>
      </c>
      <c r="O34" s="15">
        <f>ROUND($I$34*$L$34,2)</f>
        <v>0</v>
      </c>
      <c r="P34" s="15">
        <f>ROUND($K$34*$M$34,2)</f>
        <v>0</v>
      </c>
      <c r="Q34" s="15">
        <f>ROUND($P$34+$O$34,2)</f>
        <v>0</v>
      </c>
      <c r="R34" s="17" t="s">
        <v>70</v>
      </c>
      <c r="S34" s="59"/>
    </row>
    <row r="35" spans="1:19" s="1" customFormat="1" ht="11.1" customHeight="1" outlineLevel="7" x14ac:dyDescent="0.2">
      <c r="A35" s="11"/>
      <c r="B35" s="12" t="s">
        <v>72</v>
      </c>
      <c r="C35" s="13" t="s">
        <v>51</v>
      </c>
      <c r="D35" s="13"/>
      <c r="E35" s="13"/>
      <c r="F35" s="13"/>
      <c r="G35" s="13"/>
      <c r="H35" s="14">
        <v>14</v>
      </c>
      <c r="I35" s="14">
        <f>$H$35</f>
        <v>14</v>
      </c>
      <c r="J35" s="16">
        <v>1</v>
      </c>
      <c r="K35" s="15">
        <f>ROUND($I$35*$J$35,3)</f>
        <v>14</v>
      </c>
      <c r="L35" s="67"/>
      <c r="M35" s="66"/>
      <c r="N35" s="56">
        <f>ROUND($M$35+$L$35,2)</f>
        <v>0</v>
      </c>
      <c r="O35" s="15">
        <f>ROUND($I$35*$L$35,2)</f>
        <v>0</v>
      </c>
      <c r="P35" s="15">
        <f>ROUND($K$35*$M$35,2)</f>
        <v>0</v>
      </c>
      <c r="Q35" s="15">
        <f>ROUND($P$35+$O$35,2)</f>
        <v>0</v>
      </c>
      <c r="R35" s="17" t="s">
        <v>70</v>
      </c>
      <c r="S35" s="59"/>
    </row>
    <row r="36" spans="1:19" s="1" customFormat="1" ht="11.1" customHeight="1" outlineLevel="7" x14ac:dyDescent="0.2">
      <c r="A36" s="11"/>
      <c r="B36" s="12" t="s">
        <v>73</v>
      </c>
      <c r="C36" s="13" t="s">
        <v>51</v>
      </c>
      <c r="D36" s="13"/>
      <c r="E36" s="13"/>
      <c r="F36" s="13"/>
      <c r="G36" s="13"/>
      <c r="H36" s="14">
        <v>13</v>
      </c>
      <c r="I36" s="14">
        <f>$H$36</f>
        <v>13</v>
      </c>
      <c r="J36" s="16">
        <v>1</v>
      </c>
      <c r="K36" s="15">
        <f>ROUND($I$36*$J$36,3)</f>
        <v>13</v>
      </c>
      <c r="L36" s="67"/>
      <c r="M36" s="66"/>
      <c r="N36" s="56">
        <f>ROUND($M$36+$L$36,2)</f>
        <v>0</v>
      </c>
      <c r="O36" s="15">
        <f>ROUND($I$36*$L$36,2)</f>
        <v>0</v>
      </c>
      <c r="P36" s="15">
        <f>ROUND($K$36*$M$36,2)</f>
        <v>0</v>
      </c>
      <c r="Q36" s="15">
        <f>ROUND($P$36+$O$36,2)</f>
        <v>0</v>
      </c>
      <c r="R36" s="17" t="s">
        <v>70</v>
      </c>
      <c r="S36" s="59"/>
    </row>
    <row r="37" spans="1:19" s="1" customFormat="1" ht="11.1" customHeight="1" outlineLevel="7" x14ac:dyDescent="0.2">
      <c r="A37" s="11"/>
      <c r="B37" s="12" t="s">
        <v>74</v>
      </c>
      <c r="C37" s="13" t="s">
        <v>51</v>
      </c>
      <c r="D37" s="13"/>
      <c r="E37" s="13"/>
      <c r="F37" s="13"/>
      <c r="G37" s="13"/>
      <c r="H37" s="14">
        <v>26</v>
      </c>
      <c r="I37" s="14">
        <f>$H$37</f>
        <v>26</v>
      </c>
      <c r="J37" s="16">
        <v>1</v>
      </c>
      <c r="K37" s="15">
        <f>ROUND($I$37*$J$37,3)</f>
        <v>26</v>
      </c>
      <c r="L37" s="67"/>
      <c r="M37" s="66"/>
      <c r="N37" s="56">
        <f>ROUND($M$37+$L$37,2)</f>
        <v>0</v>
      </c>
      <c r="O37" s="15">
        <f>ROUND($I$37*$L$37,2)</f>
        <v>0</v>
      </c>
      <c r="P37" s="15">
        <f>ROUND($K$37*$M$37,2)</f>
        <v>0</v>
      </c>
      <c r="Q37" s="15">
        <f>ROUND($P$37+$O$37,2)</f>
        <v>0</v>
      </c>
      <c r="R37" s="17" t="s">
        <v>70</v>
      </c>
      <c r="S37" s="59"/>
    </row>
    <row r="38" spans="1:19" s="1" customFormat="1" ht="21.95" customHeight="1" outlineLevel="7" x14ac:dyDescent="0.2">
      <c r="A38" s="11"/>
      <c r="B38" s="12" t="s">
        <v>75</v>
      </c>
      <c r="C38" s="13" t="s">
        <v>51</v>
      </c>
      <c r="D38" s="13"/>
      <c r="E38" s="13"/>
      <c r="F38" s="13"/>
      <c r="G38" s="13"/>
      <c r="H38" s="14">
        <v>14</v>
      </c>
      <c r="I38" s="14">
        <f>$H$38</f>
        <v>14</v>
      </c>
      <c r="J38" s="16">
        <v>1</v>
      </c>
      <c r="K38" s="15">
        <f>ROUND($I$38*$J$38,3)</f>
        <v>14</v>
      </c>
      <c r="L38" s="67"/>
      <c r="M38" s="66"/>
      <c r="N38" s="56">
        <f>ROUND($M$38+$L$38,2)</f>
        <v>0</v>
      </c>
      <c r="O38" s="15">
        <f>ROUND($I$38*$L$38,2)</f>
        <v>0</v>
      </c>
      <c r="P38" s="15">
        <f>ROUND($K$38*$M$38,2)</f>
        <v>0</v>
      </c>
      <c r="Q38" s="15">
        <f>ROUND($P$38+$O$38,2)</f>
        <v>0</v>
      </c>
      <c r="R38" s="17" t="s">
        <v>70</v>
      </c>
      <c r="S38" s="59"/>
    </row>
    <row r="39" spans="1:19" s="1" customFormat="1" ht="21.95" customHeight="1" outlineLevel="7" x14ac:dyDescent="0.2">
      <c r="A39" s="11"/>
      <c r="B39" s="12" t="s">
        <v>76</v>
      </c>
      <c r="C39" s="13" t="s">
        <v>51</v>
      </c>
      <c r="D39" s="13"/>
      <c r="E39" s="13"/>
      <c r="F39" s="13"/>
      <c r="G39" s="13"/>
      <c r="H39" s="14">
        <v>12</v>
      </c>
      <c r="I39" s="14">
        <f>$H$39</f>
        <v>12</v>
      </c>
      <c r="J39" s="16">
        <v>1</v>
      </c>
      <c r="K39" s="15">
        <f>ROUND($I$39*$J$39,3)</f>
        <v>12</v>
      </c>
      <c r="L39" s="67"/>
      <c r="M39" s="66"/>
      <c r="N39" s="56">
        <f>ROUND($M$39+$L$39,2)</f>
        <v>0</v>
      </c>
      <c r="O39" s="15">
        <f>ROUND($I$39*$L$39,2)</f>
        <v>0</v>
      </c>
      <c r="P39" s="15">
        <f>ROUND($K$39*$M$39,2)</f>
        <v>0</v>
      </c>
      <c r="Q39" s="15">
        <f>ROUND($P$39+$O$39,2)</f>
        <v>0</v>
      </c>
      <c r="R39" s="17" t="s">
        <v>70</v>
      </c>
      <c r="S39" s="59"/>
    </row>
    <row r="40" spans="1:19" s="1" customFormat="1" ht="12" customHeight="1" outlineLevel="6" x14ac:dyDescent="0.2">
      <c r="A40" s="7"/>
      <c r="B40" s="8" t="s">
        <v>77</v>
      </c>
      <c r="C40" s="9"/>
      <c r="D40" s="9"/>
      <c r="E40" s="9"/>
      <c r="F40" s="9"/>
      <c r="G40" s="9"/>
      <c r="H40" s="10"/>
      <c r="I40" s="10"/>
      <c r="J40" s="10"/>
      <c r="K40" s="10"/>
      <c r="L40" s="60"/>
      <c r="M40" s="60"/>
      <c r="N40" s="10"/>
      <c r="O40" s="10">
        <f>ROUND($O$41+$O$42+$O$43+$O$44+$O$45+$O$46+$O$47+$O$48+$O$49+$O$50+$O$51+$O$52+$O$53+$O$54+$O$55,2)</f>
        <v>0</v>
      </c>
      <c r="P40" s="10">
        <f>ROUND($P$41+$P$42+$P$43+$P$44+$P$45+$P$46+$P$47+$P$48+$P$49+$P$50+$P$51+$P$52+$P$53+$P$54+$P$55,2)</f>
        <v>0</v>
      </c>
      <c r="Q40" s="10">
        <f>ROUND($Q$41+$Q$42+$Q$43+$Q$44+$Q$45+$Q$46+$Q$47+$Q$48+$Q$49+$Q$50+$Q$51+$Q$52+$Q$53+$Q$54+$Q$55,2)</f>
        <v>0</v>
      </c>
      <c r="R40" s="10"/>
      <c r="S40" s="60"/>
    </row>
    <row r="41" spans="1:19" s="1" customFormat="1" ht="11.1" customHeight="1" outlineLevel="7" x14ac:dyDescent="0.2">
      <c r="A41" s="11"/>
      <c r="B41" s="12" t="s">
        <v>78</v>
      </c>
      <c r="C41" s="13" t="s">
        <v>51</v>
      </c>
      <c r="D41" s="13"/>
      <c r="E41" s="13"/>
      <c r="F41" s="13"/>
      <c r="G41" s="13"/>
      <c r="H41" s="14">
        <v>1</v>
      </c>
      <c r="I41" s="14">
        <f>$H$41</f>
        <v>1</v>
      </c>
      <c r="J41" s="16">
        <v>1</v>
      </c>
      <c r="K41" s="15">
        <f>ROUND($I$41*$J$41,3)</f>
        <v>1</v>
      </c>
      <c r="L41" s="68"/>
      <c r="M41" s="66"/>
      <c r="N41" s="57">
        <f>ROUND($M$41+$L$41,2)</f>
        <v>0</v>
      </c>
      <c r="O41" s="15">
        <f>ROUND($I$41*$L$41,2)</f>
        <v>0</v>
      </c>
      <c r="P41" s="15">
        <f>ROUND($K$41*$M$41,2)</f>
        <v>0</v>
      </c>
      <c r="Q41" s="15">
        <f>ROUND($P$41+$O$41,2)</f>
        <v>0</v>
      </c>
      <c r="R41" s="17" t="s">
        <v>79</v>
      </c>
      <c r="S41" s="59"/>
    </row>
    <row r="42" spans="1:19" s="1" customFormat="1" ht="33" customHeight="1" outlineLevel="7" x14ac:dyDescent="0.2">
      <c r="A42" s="11"/>
      <c r="B42" s="12" t="s">
        <v>80</v>
      </c>
      <c r="C42" s="13" t="s">
        <v>51</v>
      </c>
      <c r="D42" s="13"/>
      <c r="E42" s="13"/>
      <c r="F42" s="13"/>
      <c r="G42" s="13"/>
      <c r="H42" s="14">
        <v>2</v>
      </c>
      <c r="I42" s="14">
        <f>$H$42</f>
        <v>2</v>
      </c>
      <c r="J42" s="16">
        <v>1</v>
      </c>
      <c r="K42" s="15">
        <f>ROUND($I$42*$J$42,3)</f>
        <v>2</v>
      </c>
      <c r="L42" s="68"/>
      <c r="M42" s="66"/>
      <c r="N42" s="57">
        <f>ROUND($M$42+$L$42,2)</f>
        <v>0</v>
      </c>
      <c r="O42" s="15">
        <f>ROUND($I$42*$L$42,2)</f>
        <v>0</v>
      </c>
      <c r="P42" s="15">
        <f>ROUND($K$42*$M$42,2)</f>
        <v>0</v>
      </c>
      <c r="Q42" s="15">
        <f>ROUND($P$42+$O$42,2)</f>
        <v>0</v>
      </c>
      <c r="R42" s="17"/>
      <c r="S42" s="59"/>
    </row>
    <row r="43" spans="1:19" s="1" customFormat="1" ht="21.95" customHeight="1" outlineLevel="7" x14ac:dyDescent="0.2">
      <c r="A43" s="11"/>
      <c r="B43" s="12" t="s">
        <v>81</v>
      </c>
      <c r="C43" s="13" t="s">
        <v>51</v>
      </c>
      <c r="D43" s="13"/>
      <c r="E43" s="13"/>
      <c r="F43" s="13"/>
      <c r="G43" s="13"/>
      <c r="H43" s="14">
        <v>1</v>
      </c>
      <c r="I43" s="14">
        <f>$H$43</f>
        <v>1</v>
      </c>
      <c r="J43" s="16">
        <v>1</v>
      </c>
      <c r="K43" s="15">
        <f>ROUND($I$43*$J$43,3)</f>
        <v>1</v>
      </c>
      <c r="L43" s="67"/>
      <c r="M43" s="66"/>
      <c r="N43" s="56">
        <f>ROUND($M$43+$L$43,2)</f>
        <v>0</v>
      </c>
      <c r="O43" s="15">
        <f>ROUND($I$43*$L$43,2)</f>
        <v>0</v>
      </c>
      <c r="P43" s="15">
        <f>ROUND($K$43*$M$43,2)</f>
        <v>0</v>
      </c>
      <c r="Q43" s="15">
        <f>ROUND($P$43+$O$43,2)</f>
        <v>0</v>
      </c>
      <c r="R43" s="17"/>
      <c r="S43" s="59"/>
    </row>
    <row r="44" spans="1:19" s="1" customFormat="1" ht="21.95" customHeight="1" outlineLevel="7" x14ac:dyDescent="0.2">
      <c r="A44" s="11"/>
      <c r="B44" s="12" t="s">
        <v>82</v>
      </c>
      <c r="C44" s="13" t="s">
        <v>51</v>
      </c>
      <c r="D44" s="13"/>
      <c r="E44" s="13"/>
      <c r="F44" s="13"/>
      <c r="G44" s="13"/>
      <c r="H44" s="14">
        <v>1</v>
      </c>
      <c r="I44" s="14">
        <f>$H$44</f>
        <v>1</v>
      </c>
      <c r="J44" s="16">
        <v>1</v>
      </c>
      <c r="K44" s="15">
        <f>ROUND($I$44*$J$44,3)</f>
        <v>1</v>
      </c>
      <c r="L44" s="68"/>
      <c r="M44" s="66"/>
      <c r="N44" s="57">
        <f>ROUND($M$44+$L$44,2)</f>
        <v>0</v>
      </c>
      <c r="O44" s="15">
        <f>ROUND($I$44*$L$44,2)</f>
        <v>0</v>
      </c>
      <c r="P44" s="15">
        <f>ROUND($K$44*$M$44,2)</f>
        <v>0</v>
      </c>
      <c r="Q44" s="15">
        <f>ROUND($P$44+$O$44,2)</f>
        <v>0</v>
      </c>
      <c r="R44" s="17"/>
      <c r="S44" s="59"/>
    </row>
    <row r="45" spans="1:19" s="1" customFormat="1" ht="21.95" customHeight="1" outlineLevel="7" x14ac:dyDescent="0.2">
      <c r="A45" s="11"/>
      <c r="B45" s="12" t="s">
        <v>83</v>
      </c>
      <c r="C45" s="13" t="s">
        <v>51</v>
      </c>
      <c r="D45" s="13"/>
      <c r="E45" s="13"/>
      <c r="F45" s="13"/>
      <c r="G45" s="13"/>
      <c r="H45" s="14">
        <v>1</v>
      </c>
      <c r="I45" s="14">
        <f>$H$45</f>
        <v>1</v>
      </c>
      <c r="J45" s="16">
        <v>1</v>
      </c>
      <c r="K45" s="15">
        <f>ROUND($I$45*$J$45,3)</f>
        <v>1</v>
      </c>
      <c r="L45" s="67"/>
      <c r="M45" s="66"/>
      <c r="N45" s="56">
        <f>ROUND($M$45+$L$45,2)</f>
        <v>0</v>
      </c>
      <c r="O45" s="15">
        <f>ROUND($I$45*$L$45,2)</f>
        <v>0</v>
      </c>
      <c r="P45" s="15">
        <f>ROUND($K$45*$M$45,2)</f>
        <v>0</v>
      </c>
      <c r="Q45" s="15">
        <f>ROUND($P$45+$O$45,2)</f>
        <v>0</v>
      </c>
      <c r="R45" s="17"/>
      <c r="S45" s="59"/>
    </row>
    <row r="46" spans="1:19" s="1" customFormat="1" ht="21.95" customHeight="1" outlineLevel="7" x14ac:dyDescent="0.2">
      <c r="A46" s="11"/>
      <c r="B46" s="12" t="s">
        <v>84</v>
      </c>
      <c r="C46" s="13" t="s">
        <v>51</v>
      </c>
      <c r="D46" s="13"/>
      <c r="E46" s="13"/>
      <c r="F46" s="13"/>
      <c r="G46" s="13"/>
      <c r="H46" s="14">
        <v>1</v>
      </c>
      <c r="I46" s="14">
        <f>$H$46</f>
        <v>1</v>
      </c>
      <c r="J46" s="16">
        <v>1</v>
      </c>
      <c r="K46" s="15">
        <f>ROUND($I$46*$J$46,3)</f>
        <v>1</v>
      </c>
      <c r="L46" s="68"/>
      <c r="M46" s="66"/>
      <c r="N46" s="57">
        <f>ROUND($M$46+$L$46,2)</f>
        <v>0</v>
      </c>
      <c r="O46" s="15">
        <f>ROUND($I$46*$L$46,2)</f>
        <v>0</v>
      </c>
      <c r="P46" s="15">
        <f>ROUND($K$46*$M$46,2)</f>
        <v>0</v>
      </c>
      <c r="Q46" s="15">
        <f>ROUND($P$46+$O$46,2)</f>
        <v>0</v>
      </c>
      <c r="R46" s="17"/>
      <c r="S46" s="59"/>
    </row>
    <row r="47" spans="1:19" s="1" customFormat="1" ht="21.95" customHeight="1" outlineLevel="7" x14ac:dyDescent="0.2">
      <c r="A47" s="11"/>
      <c r="B47" s="12" t="s">
        <v>85</v>
      </c>
      <c r="C47" s="13" t="s">
        <v>51</v>
      </c>
      <c r="D47" s="13"/>
      <c r="E47" s="13"/>
      <c r="F47" s="13"/>
      <c r="G47" s="13"/>
      <c r="H47" s="14">
        <v>27</v>
      </c>
      <c r="I47" s="14">
        <f>$H$47</f>
        <v>27</v>
      </c>
      <c r="J47" s="16">
        <v>1</v>
      </c>
      <c r="K47" s="15">
        <f>ROUND($I$47*$J$47,3)</f>
        <v>27</v>
      </c>
      <c r="L47" s="67"/>
      <c r="M47" s="66"/>
      <c r="N47" s="56">
        <f>ROUND($M$47+$L$47,2)</f>
        <v>0</v>
      </c>
      <c r="O47" s="15">
        <f>ROUND($I$47*$L$47,2)</f>
        <v>0</v>
      </c>
      <c r="P47" s="15">
        <f>ROUND($K$47*$M$47,2)</f>
        <v>0</v>
      </c>
      <c r="Q47" s="15">
        <f>ROUND($P$47+$O$47,2)</f>
        <v>0</v>
      </c>
      <c r="R47" s="17"/>
      <c r="S47" s="59"/>
    </row>
    <row r="48" spans="1:19" s="1" customFormat="1" ht="11.1" customHeight="1" outlineLevel="7" x14ac:dyDescent="0.2">
      <c r="A48" s="11"/>
      <c r="B48" s="12" t="s">
        <v>86</v>
      </c>
      <c r="C48" s="13" t="s">
        <v>51</v>
      </c>
      <c r="D48" s="13"/>
      <c r="E48" s="13"/>
      <c r="F48" s="13"/>
      <c r="G48" s="13"/>
      <c r="H48" s="14">
        <v>1</v>
      </c>
      <c r="I48" s="14">
        <f>$H$48</f>
        <v>1</v>
      </c>
      <c r="J48" s="16">
        <v>1</v>
      </c>
      <c r="K48" s="15">
        <f>ROUND($I$48*$J$48,3)</f>
        <v>1</v>
      </c>
      <c r="L48" s="68"/>
      <c r="M48" s="66"/>
      <c r="N48" s="57">
        <f>ROUND($M$48+$L$48,2)</f>
        <v>0</v>
      </c>
      <c r="O48" s="15">
        <f>ROUND($I$48*$L$48,2)</f>
        <v>0</v>
      </c>
      <c r="P48" s="15">
        <f>ROUND($K$48*$M$48,2)</f>
        <v>0</v>
      </c>
      <c r="Q48" s="15">
        <f>ROUND($P$48+$O$48,2)</f>
        <v>0</v>
      </c>
      <c r="R48" s="17"/>
      <c r="S48" s="59"/>
    </row>
    <row r="49" spans="1:19" s="1" customFormat="1" ht="21.95" customHeight="1" outlineLevel="7" x14ac:dyDescent="0.2">
      <c r="A49" s="11"/>
      <c r="B49" s="12" t="s">
        <v>87</v>
      </c>
      <c r="C49" s="13" t="s">
        <v>51</v>
      </c>
      <c r="D49" s="13"/>
      <c r="E49" s="13"/>
      <c r="F49" s="13"/>
      <c r="G49" s="13"/>
      <c r="H49" s="14">
        <v>1</v>
      </c>
      <c r="I49" s="14">
        <f>$H$49</f>
        <v>1</v>
      </c>
      <c r="J49" s="16">
        <v>1</v>
      </c>
      <c r="K49" s="15">
        <f>ROUND($I$49*$J$49,3)</f>
        <v>1</v>
      </c>
      <c r="L49" s="67"/>
      <c r="M49" s="66"/>
      <c r="N49" s="56">
        <f>ROUND($M$49+$L$49,2)</f>
        <v>0</v>
      </c>
      <c r="O49" s="15">
        <f>ROUND($I$49*$L$49,2)</f>
        <v>0</v>
      </c>
      <c r="P49" s="15">
        <f>ROUND($K$49*$M$49,2)</f>
        <v>0</v>
      </c>
      <c r="Q49" s="15">
        <f>ROUND($P$49+$O$49,2)</f>
        <v>0</v>
      </c>
      <c r="R49" s="17" t="s">
        <v>88</v>
      </c>
      <c r="S49" s="59"/>
    </row>
    <row r="50" spans="1:19" s="1" customFormat="1" ht="11.1" customHeight="1" outlineLevel="7" x14ac:dyDescent="0.2">
      <c r="A50" s="11"/>
      <c r="B50" s="12" t="s">
        <v>89</v>
      </c>
      <c r="C50" s="13" t="s">
        <v>51</v>
      </c>
      <c r="D50" s="13"/>
      <c r="E50" s="13"/>
      <c r="F50" s="13"/>
      <c r="G50" s="13"/>
      <c r="H50" s="14">
        <v>2</v>
      </c>
      <c r="I50" s="14">
        <f>$H$50</f>
        <v>2</v>
      </c>
      <c r="J50" s="16">
        <v>1</v>
      </c>
      <c r="K50" s="15">
        <f>ROUND($I$50*$J$50,3)</f>
        <v>2</v>
      </c>
      <c r="L50" s="67"/>
      <c r="M50" s="66"/>
      <c r="N50" s="56">
        <f>ROUND($M$50+$L$50,2)</f>
        <v>0</v>
      </c>
      <c r="O50" s="15">
        <f>ROUND($I$50*$L$50,2)</f>
        <v>0</v>
      </c>
      <c r="P50" s="15">
        <f>ROUND($K$50*$M$50,2)</f>
        <v>0</v>
      </c>
      <c r="Q50" s="15">
        <f>ROUND($P$50+$O$50,2)</f>
        <v>0</v>
      </c>
      <c r="R50" s="17" t="s">
        <v>88</v>
      </c>
      <c r="S50" s="59"/>
    </row>
    <row r="51" spans="1:19" s="1" customFormat="1" ht="11.1" customHeight="1" outlineLevel="7" x14ac:dyDescent="0.2">
      <c r="A51" s="11"/>
      <c r="B51" s="12" t="s">
        <v>90</v>
      </c>
      <c r="C51" s="13" t="s">
        <v>51</v>
      </c>
      <c r="D51" s="13"/>
      <c r="E51" s="13"/>
      <c r="F51" s="13"/>
      <c r="G51" s="13"/>
      <c r="H51" s="14">
        <v>1</v>
      </c>
      <c r="I51" s="14">
        <f>$H$51</f>
        <v>1</v>
      </c>
      <c r="J51" s="16">
        <v>1</v>
      </c>
      <c r="K51" s="15">
        <f>ROUND($I$51*$J$51,3)</f>
        <v>1</v>
      </c>
      <c r="L51" s="67"/>
      <c r="M51" s="66"/>
      <c r="N51" s="56">
        <f>ROUND($M$51+$L$51,2)</f>
        <v>0</v>
      </c>
      <c r="O51" s="15">
        <f>ROUND($I$51*$L$51,2)</f>
        <v>0</v>
      </c>
      <c r="P51" s="15">
        <f>ROUND($K$51*$M$51,2)</f>
        <v>0</v>
      </c>
      <c r="Q51" s="15">
        <f>ROUND($P$51+$O$51,2)</f>
        <v>0</v>
      </c>
      <c r="R51" s="17"/>
      <c r="S51" s="59"/>
    </row>
    <row r="52" spans="1:19" s="1" customFormat="1" ht="21.95" customHeight="1" outlineLevel="7" x14ac:dyDescent="0.2">
      <c r="A52" s="11"/>
      <c r="B52" s="12" t="s">
        <v>91</v>
      </c>
      <c r="C52" s="13" t="s">
        <v>56</v>
      </c>
      <c r="D52" s="13"/>
      <c r="E52" s="13"/>
      <c r="F52" s="13"/>
      <c r="G52" s="13"/>
      <c r="H52" s="14">
        <v>1</v>
      </c>
      <c r="I52" s="14">
        <f>$H$52</f>
        <v>1</v>
      </c>
      <c r="J52" s="16">
        <v>1</v>
      </c>
      <c r="K52" s="15">
        <f>ROUND($I$52*$J$52,3)</f>
        <v>1</v>
      </c>
      <c r="L52" s="68"/>
      <c r="M52" s="66"/>
      <c r="N52" s="57">
        <f>ROUND($M$52+$L$52,2)</f>
        <v>0</v>
      </c>
      <c r="O52" s="15">
        <f>ROUND($I$52*$L$52,2)</f>
        <v>0</v>
      </c>
      <c r="P52" s="15">
        <f>ROUND($K$52*$M$52,2)</f>
        <v>0</v>
      </c>
      <c r="Q52" s="15">
        <f>ROUND($P$52+$O$52,2)</f>
        <v>0</v>
      </c>
      <c r="R52" s="17" t="s">
        <v>92</v>
      </c>
      <c r="S52" s="59"/>
    </row>
    <row r="53" spans="1:19" s="1" customFormat="1" ht="11.1" customHeight="1" outlineLevel="7" x14ac:dyDescent="0.2">
      <c r="A53" s="11"/>
      <c r="B53" s="12" t="s">
        <v>93</v>
      </c>
      <c r="C53" s="13" t="s">
        <v>51</v>
      </c>
      <c r="D53" s="13"/>
      <c r="E53" s="13"/>
      <c r="F53" s="13"/>
      <c r="G53" s="13"/>
      <c r="H53" s="14">
        <v>2</v>
      </c>
      <c r="I53" s="14">
        <f>$H$53</f>
        <v>2</v>
      </c>
      <c r="J53" s="16">
        <v>1</v>
      </c>
      <c r="K53" s="15">
        <f>ROUND($I$53*$J$53,3)</f>
        <v>2</v>
      </c>
      <c r="L53" s="67"/>
      <c r="M53" s="66"/>
      <c r="N53" s="56">
        <f>ROUND($M$53+$L$53,2)</f>
        <v>0</v>
      </c>
      <c r="O53" s="15">
        <f>ROUND($I$53*$L$53,2)</f>
        <v>0</v>
      </c>
      <c r="P53" s="15">
        <f>ROUND($K$53*$M$53,2)</f>
        <v>0</v>
      </c>
      <c r="Q53" s="15">
        <f>ROUND($P$53+$O$53,2)</f>
        <v>0</v>
      </c>
      <c r="R53" s="17"/>
      <c r="S53" s="59"/>
    </row>
    <row r="54" spans="1:19" s="1" customFormat="1" ht="21.95" customHeight="1" outlineLevel="7" x14ac:dyDescent="0.2">
      <c r="A54" s="11"/>
      <c r="B54" s="12" t="s">
        <v>94</v>
      </c>
      <c r="C54" s="13" t="s">
        <v>51</v>
      </c>
      <c r="D54" s="13"/>
      <c r="E54" s="13"/>
      <c r="F54" s="13"/>
      <c r="G54" s="13"/>
      <c r="H54" s="14">
        <v>7</v>
      </c>
      <c r="I54" s="14">
        <f>$H$54</f>
        <v>7</v>
      </c>
      <c r="J54" s="16">
        <v>1</v>
      </c>
      <c r="K54" s="15">
        <f>ROUND($I$54*$J$54,3)</f>
        <v>7</v>
      </c>
      <c r="L54" s="67"/>
      <c r="M54" s="66"/>
      <c r="N54" s="56">
        <f>ROUND($M$54+$L$54,2)</f>
        <v>0</v>
      </c>
      <c r="O54" s="15">
        <f>ROUND($I$54*$L$54,2)</f>
        <v>0</v>
      </c>
      <c r="P54" s="15">
        <f>ROUND($K$54*$M$54,2)</f>
        <v>0</v>
      </c>
      <c r="Q54" s="15">
        <f>ROUND($P$54+$O$54,2)</f>
        <v>0</v>
      </c>
      <c r="R54" s="17"/>
      <c r="S54" s="59"/>
    </row>
    <row r="55" spans="1:19" s="1" customFormat="1" ht="21.95" customHeight="1" outlineLevel="7" x14ac:dyDescent="0.2">
      <c r="A55" s="11"/>
      <c r="B55" s="12" t="s">
        <v>95</v>
      </c>
      <c r="C55" s="13" t="s">
        <v>51</v>
      </c>
      <c r="D55" s="13"/>
      <c r="E55" s="13"/>
      <c r="F55" s="13"/>
      <c r="G55" s="13"/>
      <c r="H55" s="14">
        <v>1</v>
      </c>
      <c r="I55" s="14">
        <f>$H$55</f>
        <v>1</v>
      </c>
      <c r="J55" s="16">
        <v>1</v>
      </c>
      <c r="K55" s="15">
        <f>ROUND($I$55*$J$55,3)</f>
        <v>1</v>
      </c>
      <c r="L55" s="67"/>
      <c r="M55" s="66"/>
      <c r="N55" s="56">
        <f>ROUND($M$55+$L$55,2)</f>
        <v>0</v>
      </c>
      <c r="O55" s="15">
        <f>ROUND($I$55*$L$55,2)</f>
        <v>0</v>
      </c>
      <c r="P55" s="15">
        <f>ROUND($K$55*$M$55,2)</f>
        <v>0</v>
      </c>
      <c r="Q55" s="15">
        <f>ROUND($P$55+$O$55,2)</f>
        <v>0</v>
      </c>
      <c r="R55" s="17"/>
      <c r="S55" s="59"/>
    </row>
    <row r="56" spans="1:19" s="1" customFormat="1" ht="12" customHeight="1" outlineLevel="6" x14ac:dyDescent="0.2">
      <c r="A56" s="7"/>
      <c r="B56" s="8" t="s">
        <v>96</v>
      </c>
      <c r="C56" s="9"/>
      <c r="D56" s="9"/>
      <c r="E56" s="9"/>
      <c r="F56" s="9"/>
      <c r="G56" s="9"/>
      <c r="H56" s="10"/>
      <c r="I56" s="10"/>
      <c r="J56" s="10"/>
      <c r="K56" s="10"/>
      <c r="L56" s="60"/>
      <c r="M56" s="60"/>
      <c r="N56" s="10"/>
      <c r="O56" s="10">
        <f>ROUND($O$57+$O$58+$O$59+$O$60+$O$61+$O$62,2)</f>
        <v>0</v>
      </c>
      <c r="P56" s="10">
        <f>ROUND($P$57+$P$58+$P$59+$P$60+$P$61+$P$62,2)</f>
        <v>0</v>
      </c>
      <c r="Q56" s="10">
        <f>ROUND($Q$57+$Q$58+$Q$59+$Q$60+$Q$61+$Q$62,2)</f>
        <v>0</v>
      </c>
      <c r="R56" s="10"/>
      <c r="S56" s="60"/>
    </row>
    <row r="57" spans="1:19" s="1" customFormat="1" ht="21.95" customHeight="1" outlineLevel="7" x14ac:dyDescent="0.2">
      <c r="A57" s="11"/>
      <c r="B57" s="12" t="s">
        <v>97</v>
      </c>
      <c r="C57" s="13" t="s">
        <v>51</v>
      </c>
      <c r="D57" s="13"/>
      <c r="E57" s="13"/>
      <c r="F57" s="13"/>
      <c r="G57" s="13"/>
      <c r="H57" s="14">
        <v>1</v>
      </c>
      <c r="I57" s="14">
        <f>$H$57</f>
        <v>1</v>
      </c>
      <c r="J57" s="16">
        <v>1</v>
      </c>
      <c r="K57" s="15">
        <f>ROUND($I$57*$J$57,3)</f>
        <v>1</v>
      </c>
      <c r="L57" s="68"/>
      <c r="M57" s="66"/>
      <c r="N57" s="57">
        <f>ROUND($M$57+$L$57,2)</f>
        <v>0</v>
      </c>
      <c r="O57" s="15">
        <f>ROUND($I$57*$L$57,2)</f>
        <v>0</v>
      </c>
      <c r="P57" s="15">
        <f>ROUND($K$57*$M$57,2)</f>
        <v>0</v>
      </c>
      <c r="Q57" s="15">
        <f>ROUND($P$57+$O$57,2)</f>
        <v>0</v>
      </c>
      <c r="R57" s="17"/>
      <c r="S57" s="59"/>
    </row>
    <row r="58" spans="1:19" s="1" customFormat="1" ht="21.95" customHeight="1" outlineLevel="7" x14ac:dyDescent="0.2">
      <c r="A58" s="11"/>
      <c r="B58" s="12" t="s">
        <v>98</v>
      </c>
      <c r="C58" s="13" t="s">
        <v>51</v>
      </c>
      <c r="D58" s="13"/>
      <c r="E58" s="13"/>
      <c r="F58" s="13"/>
      <c r="G58" s="13"/>
      <c r="H58" s="14">
        <v>1</v>
      </c>
      <c r="I58" s="14">
        <f>$H$58</f>
        <v>1</v>
      </c>
      <c r="J58" s="16">
        <v>1</v>
      </c>
      <c r="K58" s="15">
        <f>ROUND($I$58*$J$58,3)</f>
        <v>1</v>
      </c>
      <c r="L58" s="68"/>
      <c r="M58" s="66"/>
      <c r="N58" s="57">
        <f>ROUND($M$58+$L$58,2)</f>
        <v>0</v>
      </c>
      <c r="O58" s="15">
        <f>ROUND($I$58*$L$58,2)</f>
        <v>0</v>
      </c>
      <c r="P58" s="15">
        <f>ROUND($K$58*$M$58,2)</f>
        <v>0</v>
      </c>
      <c r="Q58" s="15">
        <f>ROUND($P$58+$O$58,2)</f>
        <v>0</v>
      </c>
      <c r="R58" s="17"/>
      <c r="S58" s="59"/>
    </row>
    <row r="59" spans="1:19" s="1" customFormat="1" ht="21.95" customHeight="1" outlineLevel="7" x14ac:dyDescent="0.2">
      <c r="A59" s="11"/>
      <c r="B59" s="12" t="s">
        <v>99</v>
      </c>
      <c r="C59" s="13" t="s">
        <v>51</v>
      </c>
      <c r="D59" s="13"/>
      <c r="E59" s="13"/>
      <c r="F59" s="13"/>
      <c r="G59" s="13"/>
      <c r="H59" s="14">
        <v>4</v>
      </c>
      <c r="I59" s="14">
        <f>$H$59</f>
        <v>4</v>
      </c>
      <c r="J59" s="16">
        <v>1</v>
      </c>
      <c r="K59" s="15">
        <f>ROUND($I$59*$J$59,3)</f>
        <v>4</v>
      </c>
      <c r="L59" s="68"/>
      <c r="M59" s="66"/>
      <c r="N59" s="57">
        <f>ROUND($M$59+$L$59,2)</f>
        <v>0</v>
      </c>
      <c r="O59" s="15">
        <f>ROUND($I$59*$L$59,2)</f>
        <v>0</v>
      </c>
      <c r="P59" s="15">
        <f>ROUND($K$59*$M$59,2)</f>
        <v>0</v>
      </c>
      <c r="Q59" s="15">
        <f>ROUND($P$59+$O$59,2)</f>
        <v>0</v>
      </c>
      <c r="R59" s="17" t="s">
        <v>100</v>
      </c>
      <c r="S59" s="59"/>
    </row>
    <row r="60" spans="1:19" s="1" customFormat="1" ht="21.95" customHeight="1" outlineLevel="7" x14ac:dyDescent="0.2">
      <c r="A60" s="11"/>
      <c r="B60" s="12" t="s">
        <v>101</v>
      </c>
      <c r="C60" s="13" t="s">
        <v>51</v>
      </c>
      <c r="D60" s="13"/>
      <c r="E60" s="13"/>
      <c r="F60" s="13"/>
      <c r="G60" s="13"/>
      <c r="H60" s="14">
        <v>1</v>
      </c>
      <c r="I60" s="14">
        <f>$H$60</f>
        <v>1</v>
      </c>
      <c r="J60" s="16">
        <v>1</v>
      </c>
      <c r="K60" s="15">
        <f>ROUND($I$60*$J$60,3)</f>
        <v>1</v>
      </c>
      <c r="L60" s="68"/>
      <c r="M60" s="66"/>
      <c r="N60" s="57">
        <f>ROUND($M$60+$L$60,2)</f>
        <v>0</v>
      </c>
      <c r="O60" s="15">
        <f>ROUND($I$60*$L$60,2)</f>
        <v>0</v>
      </c>
      <c r="P60" s="15">
        <f>ROUND($K$60*$M$60,2)</f>
        <v>0</v>
      </c>
      <c r="Q60" s="15">
        <f>ROUND($P$60+$O$60,2)</f>
        <v>0</v>
      </c>
      <c r="R60" s="17"/>
      <c r="S60" s="59"/>
    </row>
    <row r="61" spans="1:19" s="1" customFormat="1" ht="21.95" customHeight="1" outlineLevel="7" x14ac:dyDescent="0.2">
      <c r="A61" s="11"/>
      <c r="B61" s="12" t="s">
        <v>102</v>
      </c>
      <c r="C61" s="13" t="s">
        <v>51</v>
      </c>
      <c r="D61" s="13"/>
      <c r="E61" s="13"/>
      <c r="F61" s="13"/>
      <c r="G61" s="13"/>
      <c r="H61" s="14">
        <v>14</v>
      </c>
      <c r="I61" s="14">
        <f>$H$61</f>
        <v>14</v>
      </c>
      <c r="J61" s="16">
        <v>1</v>
      </c>
      <c r="K61" s="15">
        <f>ROUND($I$61*$J$61,3)</f>
        <v>14</v>
      </c>
      <c r="L61" s="68"/>
      <c r="M61" s="66"/>
      <c r="N61" s="57">
        <f>ROUND($M$61+$L$61,2)</f>
        <v>0</v>
      </c>
      <c r="O61" s="15">
        <f>ROUND($I$61*$L$61,2)</f>
        <v>0</v>
      </c>
      <c r="P61" s="15">
        <f>ROUND($K$61*$M$61,2)</f>
        <v>0</v>
      </c>
      <c r="Q61" s="15">
        <f>ROUND($P$61+$O$61,2)</f>
        <v>0</v>
      </c>
      <c r="R61" s="17"/>
      <c r="S61" s="59"/>
    </row>
    <row r="62" spans="1:19" s="1" customFormat="1" ht="21.95" customHeight="1" outlineLevel="7" x14ac:dyDescent="0.2">
      <c r="A62" s="11"/>
      <c r="B62" s="12" t="s">
        <v>103</v>
      </c>
      <c r="C62" s="13" t="s">
        <v>51</v>
      </c>
      <c r="D62" s="13"/>
      <c r="E62" s="13"/>
      <c r="F62" s="13"/>
      <c r="G62" s="13"/>
      <c r="H62" s="14">
        <v>1</v>
      </c>
      <c r="I62" s="14">
        <f>$H$62</f>
        <v>1</v>
      </c>
      <c r="J62" s="16">
        <v>1</v>
      </c>
      <c r="K62" s="15">
        <f>ROUND($I$62*$J$62,3)</f>
        <v>1</v>
      </c>
      <c r="L62" s="68"/>
      <c r="M62" s="66"/>
      <c r="N62" s="57">
        <f>ROUND($M$62+$L$62,2)</f>
        <v>0</v>
      </c>
      <c r="O62" s="15">
        <f>ROUND($I$62*$L$62,2)</f>
        <v>0</v>
      </c>
      <c r="P62" s="15">
        <f>ROUND($K$62*$M$62,2)</f>
        <v>0</v>
      </c>
      <c r="Q62" s="15">
        <f>ROUND($P$62+$O$62,2)</f>
        <v>0</v>
      </c>
      <c r="R62" s="17"/>
      <c r="S62" s="59"/>
    </row>
    <row r="63" spans="1:19" s="1" customFormat="1" ht="12" customHeight="1" outlineLevel="6" x14ac:dyDescent="0.2">
      <c r="A63" s="7"/>
      <c r="B63" s="8" t="s">
        <v>104</v>
      </c>
      <c r="C63" s="9"/>
      <c r="D63" s="9"/>
      <c r="E63" s="9"/>
      <c r="F63" s="9"/>
      <c r="G63" s="9"/>
      <c r="H63" s="10"/>
      <c r="I63" s="10"/>
      <c r="J63" s="10"/>
      <c r="K63" s="10"/>
      <c r="L63" s="60"/>
      <c r="M63" s="60"/>
      <c r="N63" s="10"/>
      <c r="O63" s="10">
        <f>ROUND($O$65,2)</f>
        <v>0</v>
      </c>
      <c r="P63" s="10">
        <f>ROUND($P$65,2)</f>
        <v>0</v>
      </c>
      <c r="Q63" s="10">
        <f>ROUND($Q$65,2)</f>
        <v>0</v>
      </c>
      <c r="R63" s="10"/>
      <c r="S63" s="60"/>
    </row>
    <row r="64" spans="1:19" s="19" customFormat="1" ht="11.1" customHeight="1" outlineLevel="7" x14ac:dyDescent="0.15">
      <c r="A64" s="20">
        <v>40</v>
      </c>
      <c r="B64" s="21" t="s">
        <v>105</v>
      </c>
      <c r="C64" s="22" t="s">
        <v>51</v>
      </c>
      <c r="D64" s="22"/>
      <c r="E64" s="22"/>
      <c r="F64" s="22"/>
      <c r="G64" s="22"/>
      <c r="H64" s="23">
        <v>1</v>
      </c>
      <c r="I64" s="23">
        <v>1</v>
      </c>
      <c r="J64" s="24"/>
      <c r="K64" s="24">
        <f>$K$65</f>
        <v>1</v>
      </c>
      <c r="L64" s="69"/>
      <c r="M64" s="69"/>
      <c r="N64" s="24">
        <f>ROUND($Q$64/$K$64,2)</f>
        <v>0</v>
      </c>
      <c r="O64" s="24">
        <f>ROUND($O$65,2)</f>
        <v>0</v>
      </c>
      <c r="P64" s="24">
        <f>ROUND($P$65,2)</f>
        <v>0</v>
      </c>
      <c r="Q64" s="24">
        <f>ROUND($Q$65,2)</f>
        <v>0</v>
      </c>
      <c r="R64" s="25"/>
      <c r="S64" s="61"/>
    </row>
    <row r="65" spans="1:19" s="26" customFormat="1" ht="11.1" customHeight="1" outlineLevel="7" x14ac:dyDescent="0.2">
      <c r="A65" s="27"/>
      <c r="B65" s="28" t="s">
        <v>22</v>
      </c>
      <c r="C65" s="29" t="s">
        <v>51</v>
      </c>
      <c r="D65" s="29"/>
      <c r="E65" s="29"/>
      <c r="F65" s="29"/>
      <c r="G65" s="29"/>
      <c r="H65" s="30">
        <v>1</v>
      </c>
      <c r="I65" s="30">
        <f>$H$65</f>
        <v>1</v>
      </c>
      <c r="J65" s="30">
        <v>1</v>
      </c>
      <c r="K65" s="31">
        <f>ROUND($I$65*$J$65,3)</f>
        <v>1</v>
      </c>
      <c r="L65" s="70"/>
      <c r="M65" s="71"/>
      <c r="N65" s="58">
        <f>ROUND($M$65+$L$65,2)</f>
        <v>0</v>
      </c>
      <c r="O65" s="31">
        <f>ROUND($I$65*$L$65,2)</f>
        <v>0</v>
      </c>
      <c r="P65" s="31">
        <f>ROUND($K$65*$M$65,2)</f>
        <v>0</v>
      </c>
      <c r="Q65" s="31">
        <f>ROUND($P$65+$O$65,2)</f>
        <v>0</v>
      </c>
      <c r="R65" s="31"/>
      <c r="S65" s="62"/>
    </row>
    <row r="66" spans="1:19" s="4" customFormat="1" ht="12" customHeight="1" x14ac:dyDescent="0.2">
      <c r="A66" s="32"/>
      <c r="B66" s="33" t="s">
        <v>106</v>
      </c>
      <c r="C66" s="34"/>
      <c r="D66" s="34"/>
      <c r="E66" s="34"/>
      <c r="F66" s="34"/>
      <c r="G66" s="34"/>
      <c r="H66" s="34"/>
      <c r="I66" s="34"/>
      <c r="J66" s="34"/>
      <c r="K66" s="34"/>
      <c r="L66" s="72"/>
      <c r="M66" s="72"/>
      <c r="N66" s="34"/>
      <c r="O66" s="35"/>
      <c r="P66" s="35"/>
      <c r="Q66" s="35">
        <f>ROUND($Q$13,2)</f>
        <v>0</v>
      </c>
      <c r="R66" s="35"/>
      <c r="S66" s="63"/>
    </row>
    <row r="67" spans="1:19" s="1" customFormat="1" ht="11.1" customHeight="1" x14ac:dyDescent="0.2">
      <c r="A67" s="36"/>
      <c r="B67" s="37" t="s">
        <v>107</v>
      </c>
      <c r="C67" s="38"/>
      <c r="D67" s="38"/>
      <c r="E67" s="38"/>
      <c r="F67" s="38"/>
      <c r="G67" s="38"/>
      <c r="H67" s="38"/>
      <c r="I67" s="38"/>
      <c r="J67" s="38"/>
      <c r="K67" s="38"/>
      <c r="L67" s="65"/>
      <c r="M67" s="65"/>
      <c r="N67" s="38"/>
      <c r="O67" s="38"/>
      <c r="Q67" s="15"/>
      <c r="R67" s="15"/>
      <c r="S67" s="64"/>
    </row>
    <row r="68" spans="1:19" s="26" customFormat="1" ht="11.1" customHeight="1" x14ac:dyDescent="0.2">
      <c r="A68" s="39"/>
      <c r="B68" s="40" t="s">
        <v>108</v>
      </c>
      <c r="C68" s="41"/>
      <c r="D68" s="41"/>
      <c r="E68" s="41"/>
      <c r="F68" s="41"/>
      <c r="G68" s="41"/>
      <c r="H68" s="41"/>
      <c r="I68" s="41"/>
      <c r="J68" s="41"/>
      <c r="K68" s="41"/>
      <c r="L68" s="73"/>
      <c r="M68" s="73"/>
      <c r="N68" s="41"/>
      <c r="O68" s="41"/>
      <c r="P68" s="41"/>
      <c r="Q68" s="42">
        <f>ROUND($P$13,2)</f>
        <v>0</v>
      </c>
      <c r="R68" s="43"/>
      <c r="S68" s="62"/>
    </row>
    <row r="69" spans="1:19" s="26" customFormat="1" ht="11.1" customHeight="1" x14ac:dyDescent="0.2">
      <c r="A69" s="39"/>
      <c r="B69" s="40" t="s">
        <v>109</v>
      </c>
      <c r="C69" s="41"/>
      <c r="D69" s="41"/>
      <c r="E69" s="41"/>
      <c r="F69" s="41"/>
      <c r="G69" s="41"/>
      <c r="H69" s="41"/>
      <c r="I69" s="41"/>
      <c r="J69" s="41"/>
      <c r="K69" s="41"/>
      <c r="L69" s="73"/>
      <c r="M69" s="73"/>
      <c r="N69" s="41"/>
      <c r="O69" s="41"/>
      <c r="P69" s="41"/>
      <c r="Q69" s="44">
        <f>ROUND($O$13,2)</f>
        <v>0</v>
      </c>
      <c r="R69" s="31"/>
      <c r="S69" s="62"/>
    </row>
    <row r="70" spans="1:19" s="26" customFormat="1" ht="11.1" customHeight="1" x14ac:dyDescent="0.2">
      <c r="A70" s="39"/>
      <c r="B70" s="40" t="s">
        <v>110</v>
      </c>
      <c r="C70" s="41"/>
      <c r="D70" s="41"/>
      <c r="E70" s="41"/>
      <c r="F70" s="41"/>
      <c r="G70" s="41"/>
      <c r="H70" s="41"/>
      <c r="I70" s="41"/>
      <c r="J70" s="41"/>
      <c r="K70" s="41"/>
      <c r="L70" s="73"/>
      <c r="M70" s="73"/>
      <c r="N70" s="41"/>
      <c r="O70" s="41"/>
      <c r="P70" s="41"/>
      <c r="Q70" s="44">
        <f>ROUND(($Q$66)*0.166666666666666,2)</f>
        <v>0</v>
      </c>
      <c r="R70" s="31"/>
      <c r="S70" s="62"/>
    </row>
    <row r="71" spans="1:19" s="1" customFormat="1" ht="44.1" customHeight="1" x14ac:dyDescent="0.2">
      <c r="A71" s="38"/>
      <c r="B71" s="45" t="s">
        <v>111</v>
      </c>
      <c r="C71" s="38"/>
      <c r="D71" s="38"/>
      <c r="E71" s="38"/>
      <c r="F71" s="38"/>
      <c r="G71" s="38"/>
      <c r="H71" s="38"/>
      <c r="I71" s="38"/>
      <c r="J71" s="38"/>
      <c r="K71" s="38"/>
      <c r="L71" s="65"/>
      <c r="M71" s="65"/>
      <c r="N71" s="38"/>
      <c r="O71" s="41">
        <f>ROUND($O$72+$O$73+$O$74+$O$75+$O$76+$O$77+$O$78+$O$79+$O$80+$O$81+$O$82+$O$83,2)</f>
        <v>0</v>
      </c>
      <c r="P71" s="41">
        <f>ROUND($P$72+$P$73+$P$74+$P$75+$P$76+$P$77+$P$78+$P$79+$P$80+$P$81+$P$82+$P$83,2)</f>
        <v>0</v>
      </c>
      <c r="Q71" s="41">
        <f>ROUND($Q$72+$Q$73+$Q$74+$Q$75+$Q$76+$Q$77+$Q$78+$Q$79+$Q$80+$Q$81+$Q$82+$Q$83,2)</f>
        <v>0</v>
      </c>
      <c r="R71" s="38"/>
      <c r="S71" s="65"/>
    </row>
    <row r="72" spans="1:19" s="1" customFormat="1" ht="11.1" customHeight="1" x14ac:dyDescent="0.2">
      <c r="A72" s="66"/>
      <c r="B72" s="66"/>
      <c r="C72" s="66"/>
      <c r="D72" s="65"/>
      <c r="E72" s="65"/>
      <c r="F72" s="65"/>
      <c r="G72" s="65"/>
      <c r="H72" s="66"/>
      <c r="I72" s="64">
        <f>$F$72+$G$72+$H$72</f>
        <v>0</v>
      </c>
      <c r="J72" s="74">
        <v>1</v>
      </c>
      <c r="K72" s="64">
        <f>ROUND($I$72*$J$72,3)</f>
        <v>0</v>
      </c>
      <c r="L72" s="66"/>
      <c r="M72" s="66"/>
      <c r="N72" s="64">
        <f>ROUND($M$72+$L$72,2)</f>
        <v>0</v>
      </c>
      <c r="O72" s="64">
        <f>ROUND($I$72*$L$72,2)</f>
        <v>0</v>
      </c>
      <c r="P72" s="64">
        <f>ROUND($K$72*$M$72,2)</f>
        <v>0</v>
      </c>
      <c r="Q72" s="64">
        <f>ROUND($P$72+$O$72,2)</f>
        <v>0</v>
      </c>
      <c r="R72" s="65"/>
      <c r="S72" s="66"/>
    </row>
    <row r="73" spans="1:19" s="1" customFormat="1" ht="11.1" customHeight="1" x14ac:dyDescent="0.2">
      <c r="A73" s="66"/>
      <c r="B73" s="66"/>
      <c r="C73" s="66"/>
      <c r="D73" s="65"/>
      <c r="E73" s="65"/>
      <c r="F73" s="65"/>
      <c r="G73" s="65"/>
      <c r="H73" s="66"/>
      <c r="I73" s="64">
        <f>$F$73+$G$73+$H$73</f>
        <v>0</v>
      </c>
      <c r="J73" s="74">
        <v>1</v>
      </c>
      <c r="K73" s="64">
        <f>ROUND($I$73*$J$73,3)</f>
        <v>0</v>
      </c>
      <c r="L73" s="66"/>
      <c r="M73" s="66"/>
      <c r="N73" s="64">
        <f>ROUND($M$73+$L$73,2)</f>
        <v>0</v>
      </c>
      <c r="O73" s="64">
        <f>ROUND($I$73*$L$73,2)</f>
        <v>0</v>
      </c>
      <c r="P73" s="64">
        <f>ROUND($K$73*$M$73,2)</f>
        <v>0</v>
      </c>
      <c r="Q73" s="64">
        <f>ROUND($P$73+$O$73,2)</f>
        <v>0</v>
      </c>
      <c r="R73" s="65"/>
      <c r="S73" s="66"/>
    </row>
    <row r="74" spans="1:19" s="1" customFormat="1" ht="11.1" customHeight="1" x14ac:dyDescent="0.2">
      <c r="A74" s="66"/>
      <c r="B74" s="66"/>
      <c r="C74" s="66"/>
      <c r="D74" s="65"/>
      <c r="E74" s="65"/>
      <c r="F74" s="65"/>
      <c r="G74" s="65"/>
      <c r="H74" s="66"/>
      <c r="I74" s="64">
        <f>$F$74+$G$74+$H$74</f>
        <v>0</v>
      </c>
      <c r="J74" s="74">
        <v>1</v>
      </c>
      <c r="K74" s="64">
        <f>ROUND($I$74*$J$74,3)</f>
        <v>0</v>
      </c>
      <c r="L74" s="66"/>
      <c r="M74" s="66"/>
      <c r="N74" s="64">
        <f>ROUND($M$74+$L$74,2)</f>
        <v>0</v>
      </c>
      <c r="O74" s="64">
        <f>ROUND($I$74*$L$74,2)</f>
        <v>0</v>
      </c>
      <c r="P74" s="64">
        <f>ROUND($K$74*$M$74,2)</f>
        <v>0</v>
      </c>
      <c r="Q74" s="64">
        <f>ROUND($P$74+$O$74,2)</f>
        <v>0</v>
      </c>
      <c r="R74" s="65"/>
      <c r="S74" s="66"/>
    </row>
    <row r="75" spans="1:19" s="1" customFormat="1" ht="11.1" customHeight="1" x14ac:dyDescent="0.2">
      <c r="A75" s="66"/>
      <c r="B75" s="66"/>
      <c r="C75" s="66"/>
      <c r="D75" s="65"/>
      <c r="E75" s="65"/>
      <c r="F75" s="65"/>
      <c r="G75" s="65"/>
      <c r="H75" s="66"/>
      <c r="I75" s="64">
        <f>$F$75+$G$75+$H$75</f>
        <v>0</v>
      </c>
      <c r="J75" s="74">
        <v>1</v>
      </c>
      <c r="K75" s="64">
        <f>ROUND($I$75*$J$75,3)</f>
        <v>0</v>
      </c>
      <c r="L75" s="66"/>
      <c r="M75" s="66"/>
      <c r="N75" s="64">
        <f>ROUND($M$75+$L$75,2)</f>
        <v>0</v>
      </c>
      <c r="O75" s="64">
        <f>ROUND($I$75*$L$75,2)</f>
        <v>0</v>
      </c>
      <c r="P75" s="64">
        <f>ROUND($K$75*$M$75,2)</f>
        <v>0</v>
      </c>
      <c r="Q75" s="64">
        <f>ROUND($P$75+$O$75,2)</f>
        <v>0</v>
      </c>
      <c r="R75" s="65"/>
      <c r="S75" s="66"/>
    </row>
    <row r="76" spans="1:19" s="1" customFormat="1" ht="11.1" customHeight="1" x14ac:dyDescent="0.2">
      <c r="A76" s="66"/>
      <c r="B76" s="66"/>
      <c r="C76" s="66"/>
      <c r="D76" s="65"/>
      <c r="E76" s="65"/>
      <c r="F76" s="65"/>
      <c r="G76" s="65"/>
      <c r="H76" s="66"/>
      <c r="I76" s="64">
        <f>$F$76+$G$76+$H$76</f>
        <v>0</v>
      </c>
      <c r="J76" s="74">
        <v>1</v>
      </c>
      <c r="K76" s="64">
        <f>ROUND($I$76*$J$76,3)</f>
        <v>0</v>
      </c>
      <c r="L76" s="66"/>
      <c r="M76" s="66"/>
      <c r="N76" s="64">
        <f>ROUND($M$76+$L$76,2)</f>
        <v>0</v>
      </c>
      <c r="O76" s="64">
        <f>ROUND($I$76*$L$76,2)</f>
        <v>0</v>
      </c>
      <c r="P76" s="64">
        <f>ROUND($K$76*$M$76,2)</f>
        <v>0</v>
      </c>
      <c r="Q76" s="64">
        <f>ROUND($P$76+$O$76,2)</f>
        <v>0</v>
      </c>
      <c r="R76" s="65"/>
      <c r="S76" s="66"/>
    </row>
    <row r="77" spans="1:19" s="1" customFormat="1" ht="11.1" customHeight="1" x14ac:dyDescent="0.2">
      <c r="A77" s="66"/>
      <c r="B77" s="66"/>
      <c r="C77" s="66"/>
      <c r="D77" s="65"/>
      <c r="E77" s="65"/>
      <c r="F77" s="65"/>
      <c r="G77" s="65"/>
      <c r="H77" s="66"/>
      <c r="I77" s="64">
        <f>$F$77+$G$77+$H$77</f>
        <v>0</v>
      </c>
      <c r="J77" s="74">
        <v>1</v>
      </c>
      <c r="K77" s="64">
        <f>ROUND($I$77*$J$77,3)</f>
        <v>0</v>
      </c>
      <c r="L77" s="66"/>
      <c r="M77" s="66"/>
      <c r="N77" s="64">
        <f>ROUND($M$77+$L$77,2)</f>
        <v>0</v>
      </c>
      <c r="O77" s="64">
        <f>ROUND($I$77*$L$77,2)</f>
        <v>0</v>
      </c>
      <c r="P77" s="64">
        <f>ROUND($K$77*$M$77,2)</f>
        <v>0</v>
      </c>
      <c r="Q77" s="64">
        <f>ROUND($P$77+$O$77,2)</f>
        <v>0</v>
      </c>
      <c r="R77" s="65"/>
      <c r="S77" s="66"/>
    </row>
    <row r="78" spans="1:19" s="1" customFormat="1" ht="11.1" customHeight="1" x14ac:dyDescent="0.2">
      <c r="A78" s="66"/>
      <c r="B78" s="66"/>
      <c r="C78" s="66"/>
      <c r="D78" s="65"/>
      <c r="E78" s="65"/>
      <c r="F78" s="65"/>
      <c r="G78" s="65"/>
      <c r="H78" s="66"/>
      <c r="I78" s="64">
        <f>$F$78+$G$78+$H$78</f>
        <v>0</v>
      </c>
      <c r="J78" s="74">
        <v>1</v>
      </c>
      <c r="K78" s="64">
        <f>ROUND($I$78*$J$78,3)</f>
        <v>0</v>
      </c>
      <c r="L78" s="66"/>
      <c r="M78" s="66"/>
      <c r="N78" s="64">
        <f>ROUND($M$78+$L$78,2)</f>
        <v>0</v>
      </c>
      <c r="O78" s="64">
        <f>ROUND($I$78*$L$78,2)</f>
        <v>0</v>
      </c>
      <c r="P78" s="64">
        <f>ROUND($K$78*$M$78,2)</f>
        <v>0</v>
      </c>
      <c r="Q78" s="64">
        <f>ROUND($P$78+$O$78,2)</f>
        <v>0</v>
      </c>
      <c r="R78" s="65"/>
      <c r="S78" s="66"/>
    </row>
    <row r="79" spans="1:19" s="1" customFormat="1" ht="11.1" customHeight="1" x14ac:dyDescent="0.2">
      <c r="A79" s="66"/>
      <c r="B79" s="66"/>
      <c r="C79" s="66"/>
      <c r="D79" s="65"/>
      <c r="E79" s="65"/>
      <c r="F79" s="65"/>
      <c r="G79" s="65"/>
      <c r="H79" s="66"/>
      <c r="I79" s="64">
        <f>$F$79+$G$79+$H$79</f>
        <v>0</v>
      </c>
      <c r="J79" s="74">
        <v>1</v>
      </c>
      <c r="K79" s="64">
        <f>ROUND($I$79*$J$79,3)</f>
        <v>0</v>
      </c>
      <c r="L79" s="66"/>
      <c r="M79" s="66"/>
      <c r="N79" s="64">
        <f>ROUND($M$79+$L$79,2)</f>
        <v>0</v>
      </c>
      <c r="O79" s="64">
        <f>ROUND($I$79*$L$79,2)</f>
        <v>0</v>
      </c>
      <c r="P79" s="64">
        <f>ROUND($K$79*$M$79,2)</f>
        <v>0</v>
      </c>
      <c r="Q79" s="64">
        <f>ROUND($P$79+$O$79,2)</f>
        <v>0</v>
      </c>
      <c r="R79" s="65"/>
      <c r="S79" s="66"/>
    </row>
    <row r="80" spans="1:19" s="1" customFormat="1" ht="11.1" customHeight="1" x14ac:dyDescent="0.2">
      <c r="A80" s="66"/>
      <c r="B80" s="66"/>
      <c r="C80" s="66"/>
      <c r="D80" s="65"/>
      <c r="E80" s="65"/>
      <c r="F80" s="65"/>
      <c r="G80" s="65"/>
      <c r="H80" s="66"/>
      <c r="I80" s="64">
        <f>$F$80+$G$80+$H$80</f>
        <v>0</v>
      </c>
      <c r="J80" s="74">
        <v>1</v>
      </c>
      <c r="K80" s="64">
        <f>ROUND($I$80*$J$80,3)</f>
        <v>0</v>
      </c>
      <c r="L80" s="66"/>
      <c r="M80" s="66"/>
      <c r="N80" s="64">
        <f>ROUND($M$80+$L$80,2)</f>
        <v>0</v>
      </c>
      <c r="O80" s="64">
        <f>ROUND($I$80*$L$80,2)</f>
        <v>0</v>
      </c>
      <c r="P80" s="64">
        <f>ROUND($K$80*$M$80,2)</f>
        <v>0</v>
      </c>
      <c r="Q80" s="64">
        <f>ROUND($P$80+$O$80,2)</f>
        <v>0</v>
      </c>
      <c r="R80" s="65"/>
      <c r="S80" s="66"/>
    </row>
    <row r="81" spans="1:19" s="1" customFormat="1" ht="11.1" customHeight="1" x14ac:dyDescent="0.2">
      <c r="A81" s="66"/>
      <c r="B81" s="66"/>
      <c r="C81" s="66"/>
      <c r="D81" s="65"/>
      <c r="E81" s="65"/>
      <c r="F81" s="65"/>
      <c r="G81" s="65"/>
      <c r="H81" s="66"/>
      <c r="I81" s="64">
        <f>$F$81+$G$81+$H$81</f>
        <v>0</v>
      </c>
      <c r="J81" s="74">
        <v>1</v>
      </c>
      <c r="K81" s="64">
        <f>ROUND($I$81*$J$81,3)</f>
        <v>0</v>
      </c>
      <c r="L81" s="66"/>
      <c r="M81" s="66"/>
      <c r="N81" s="64">
        <f>ROUND($M$81+$L$81,2)</f>
        <v>0</v>
      </c>
      <c r="O81" s="64">
        <f>ROUND($I$81*$L$81,2)</f>
        <v>0</v>
      </c>
      <c r="P81" s="64">
        <f>ROUND($K$81*$M$81,2)</f>
        <v>0</v>
      </c>
      <c r="Q81" s="64">
        <f>ROUND($P$81+$O$81,2)</f>
        <v>0</v>
      </c>
      <c r="R81" s="65"/>
      <c r="S81" s="66"/>
    </row>
    <row r="82" spans="1:19" s="1" customFormat="1" ht="11.1" customHeight="1" x14ac:dyDescent="0.2">
      <c r="A82" s="66"/>
      <c r="B82" s="66"/>
      <c r="C82" s="66"/>
      <c r="D82" s="65"/>
      <c r="E82" s="65"/>
      <c r="F82" s="65"/>
      <c r="G82" s="65"/>
      <c r="H82" s="66"/>
      <c r="I82" s="64">
        <f>$F$82+$G$82+$H$82</f>
        <v>0</v>
      </c>
      <c r="J82" s="74">
        <v>1</v>
      </c>
      <c r="K82" s="64">
        <f>ROUND($I$82*$J$82,3)</f>
        <v>0</v>
      </c>
      <c r="L82" s="66"/>
      <c r="M82" s="66"/>
      <c r="N82" s="64">
        <f>ROUND($M$82+$L$82,2)</f>
        <v>0</v>
      </c>
      <c r="O82" s="64">
        <f>ROUND($I$82*$L$82,2)</f>
        <v>0</v>
      </c>
      <c r="P82" s="64">
        <f>ROUND($K$82*$M$82,2)</f>
        <v>0</v>
      </c>
      <c r="Q82" s="64">
        <f>ROUND($P$82+$O$82,2)</f>
        <v>0</v>
      </c>
      <c r="R82" s="65"/>
      <c r="S82" s="66"/>
    </row>
    <row r="83" spans="1:19" s="1" customFormat="1" ht="11.1" customHeight="1" x14ac:dyDescent="0.2">
      <c r="A83" s="66"/>
      <c r="B83" s="66"/>
      <c r="C83" s="66"/>
      <c r="D83" s="65"/>
      <c r="E83" s="65"/>
      <c r="F83" s="65"/>
      <c r="G83" s="65"/>
      <c r="H83" s="66"/>
      <c r="I83" s="64">
        <f>$F$83+$G$83+$H$83</f>
        <v>0</v>
      </c>
      <c r="J83" s="74">
        <v>1</v>
      </c>
      <c r="K83" s="64">
        <f>ROUND($I$83*$J$83,3)</f>
        <v>0</v>
      </c>
      <c r="L83" s="66"/>
      <c r="M83" s="66"/>
      <c r="N83" s="64">
        <f>ROUND($M$83+$L$83,2)</f>
        <v>0</v>
      </c>
      <c r="O83" s="64">
        <f>ROUND($I$83*$L$83,2)</f>
        <v>0</v>
      </c>
      <c r="P83" s="64">
        <f>ROUND($K$83*$M$83,2)</f>
        <v>0</v>
      </c>
      <c r="Q83" s="64">
        <f>ROUND($P$83+$O$83,2)</f>
        <v>0</v>
      </c>
      <c r="R83" s="65"/>
      <c r="S83" s="66"/>
    </row>
    <row r="84" spans="1:19" s="1" customFormat="1" ht="11.1" customHeight="1" x14ac:dyDescent="0.2"/>
    <row r="85" spans="1:19" s="1" customFormat="1" ht="11.1" customHeight="1" x14ac:dyDescent="0.2">
      <c r="A85" s="26" t="s">
        <v>112</v>
      </c>
    </row>
    <row r="86" spans="1:19" s="1" customFormat="1" ht="11.1" customHeight="1" x14ac:dyDescent="0.2"/>
    <row r="87" spans="1:19" s="1" customFormat="1" ht="11.1" customHeight="1" x14ac:dyDescent="0.2">
      <c r="A87" s="46"/>
      <c r="B87" s="1" t="s">
        <v>113</v>
      </c>
    </row>
    <row r="88" spans="1:19" s="1" customFormat="1" ht="11.1" customHeight="1" x14ac:dyDescent="0.2">
      <c r="A88" s="1" t="s">
        <v>114</v>
      </c>
    </row>
  </sheetData>
  <sheetProtection algorithmName="SHA-512" hashValue="uyjkyd0eJdo/0OcJBvKOVuOr+ejf1/TcOs0ScbeEgijO76/WhWNQLazAKTxOV5eMvFMx0tW4HJIffGz+2wbRfg==" saltValue="1kBtTCA3KXnoiYYUAvIogA==" spinCount="100000" sheet="1" objects="1" scenarios="1" selectLockedCells="1"/>
  <mergeCells count="18">
    <mergeCell ref="Q10:Q11"/>
    <mergeCell ref="R10:R11"/>
    <mergeCell ref="S10:S11"/>
    <mergeCell ref="I10:I11"/>
    <mergeCell ref="J10:J11"/>
    <mergeCell ref="K10:K11"/>
    <mergeCell ref="L10:N10"/>
    <mergeCell ref="O10:P10"/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Котенко Анастасия Евгеньевна</cp:lastModifiedBy>
  <dcterms:modified xsi:type="dcterms:W3CDTF">2025-04-29T07:06:40Z</dcterms:modified>
</cp:coreProperties>
</file>