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6. Экодолье\18. кв.13, Детский сад\Электрика\Претенденту\"/>
    </mc:Choice>
  </mc:AlternateContent>
  <xr:revisionPtr revIDLastSave="0" documentId="13_ncr:1_{6B69E435-6931-48A0-9409-11DD21EC4C2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54" i="1" l="1"/>
  <c r="I154" i="1"/>
  <c r="K154" i="1" s="1"/>
  <c r="P154" i="1" s="1"/>
  <c r="N153" i="1"/>
  <c r="I153" i="1"/>
  <c r="N152" i="1"/>
  <c r="I152" i="1"/>
  <c r="K152" i="1" s="1"/>
  <c r="P152" i="1" s="1"/>
  <c r="N151" i="1"/>
  <c r="I151" i="1"/>
  <c r="N150" i="1"/>
  <c r="I150" i="1"/>
  <c r="K150" i="1" s="1"/>
  <c r="P150" i="1" s="1"/>
  <c r="N149" i="1"/>
  <c r="I149" i="1"/>
  <c r="N148" i="1"/>
  <c r="I148" i="1"/>
  <c r="K148" i="1" s="1"/>
  <c r="P148" i="1" s="1"/>
  <c r="N147" i="1"/>
  <c r="I147" i="1"/>
  <c r="N146" i="1"/>
  <c r="I146" i="1"/>
  <c r="K146" i="1" s="1"/>
  <c r="P146" i="1" s="1"/>
  <c r="N145" i="1"/>
  <c r="I145" i="1"/>
  <c r="N144" i="1"/>
  <c r="I144" i="1"/>
  <c r="K144" i="1" s="1"/>
  <c r="P144" i="1" s="1"/>
  <c r="N143" i="1"/>
  <c r="I143" i="1"/>
  <c r="O136" i="1"/>
  <c r="N136" i="1"/>
  <c r="K136" i="1"/>
  <c r="P136" i="1" s="1"/>
  <c r="Q136" i="1" s="1"/>
  <c r="I136" i="1"/>
  <c r="O135" i="1"/>
  <c r="N135" i="1"/>
  <c r="K135" i="1"/>
  <c r="P135" i="1" s="1"/>
  <c r="Q135" i="1" s="1"/>
  <c r="I135" i="1"/>
  <c r="O134" i="1"/>
  <c r="N134" i="1"/>
  <c r="K134" i="1"/>
  <c r="P134" i="1" s="1"/>
  <c r="Q134" i="1" s="1"/>
  <c r="I134" i="1"/>
  <c r="O133" i="1"/>
  <c r="N133" i="1"/>
  <c r="K133" i="1"/>
  <c r="P133" i="1" s="1"/>
  <c r="Q133" i="1" s="1"/>
  <c r="I133" i="1"/>
  <c r="O132" i="1"/>
  <c r="N132" i="1"/>
  <c r="K132" i="1"/>
  <c r="P132" i="1" s="1"/>
  <c r="Q132" i="1" s="1"/>
  <c r="I132" i="1"/>
  <c r="O131" i="1"/>
  <c r="N131" i="1"/>
  <c r="K131" i="1"/>
  <c r="P131" i="1" s="1"/>
  <c r="I131" i="1"/>
  <c r="O130" i="1"/>
  <c r="Q130" i="1" s="1"/>
  <c r="N130" i="1"/>
  <c r="K130" i="1"/>
  <c r="P130" i="1" s="1"/>
  <c r="I130" i="1"/>
  <c r="O129" i="1"/>
  <c r="N129" i="1"/>
  <c r="K129" i="1"/>
  <c r="P129" i="1" s="1"/>
  <c r="I129" i="1"/>
  <c r="Q128" i="1"/>
  <c r="O128" i="1"/>
  <c r="N128" i="1"/>
  <c r="K128" i="1"/>
  <c r="P128" i="1" s="1"/>
  <c r="I128" i="1"/>
  <c r="O127" i="1"/>
  <c r="N127" i="1"/>
  <c r="K127" i="1"/>
  <c r="P127" i="1" s="1"/>
  <c r="Q127" i="1" s="1"/>
  <c r="I127" i="1"/>
  <c r="O126" i="1"/>
  <c r="N126" i="1"/>
  <c r="K126" i="1"/>
  <c r="P126" i="1" s="1"/>
  <c r="Q126" i="1" s="1"/>
  <c r="I126" i="1"/>
  <c r="O125" i="1"/>
  <c r="N125" i="1"/>
  <c r="K125" i="1"/>
  <c r="P125" i="1" s="1"/>
  <c r="I125" i="1"/>
  <c r="K124" i="1"/>
  <c r="N123" i="1"/>
  <c r="I123" i="1"/>
  <c r="K123" i="1" s="1"/>
  <c r="P123" i="1" s="1"/>
  <c r="N122" i="1"/>
  <c r="I122" i="1"/>
  <c r="N121" i="1"/>
  <c r="I121" i="1"/>
  <c r="K121" i="1" s="1"/>
  <c r="P121" i="1" s="1"/>
  <c r="N120" i="1"/>
  <c r="I120" i="1"/>
  <c r="N119" i="1"/>
  <c r="I119" i="1"/>
  <c r="K119" i="1" s="1"/>
  <c r="P119" i="1" s="1"/>
  <c r="N118" i="1"/>
  <c r="I118" i="1"/>
  <c r="O116" i="1"/>
  <c r="N116" i="1"/>
  <c r="K116" i="1"/>
  <c r="P116" i="1" s="1"/>
  <c r="I116" i="1"/>
  <c r="O115" i="1"/>
  <c r="N115" i="1"/>
  <c r="K115" i="1"/>
  <c r="P115" i="1" s="1"/>
  <c r="Q115" i="1" s="1"/>
  <c r="I115" i="1"/>
  <c r="N114" i="1"/>
  <c r="I114" i="1"/>
  <c r="K114" i="1" s="1"/>
  <c r="P114" i="1" s="1"/>
  <c r="O113" i="1"/>
  <c r="N113" i="1"/>
  <c r="K113" i="1"/>
  <c r="P113" i="1" s="1"/>
  <c r="Q113" i="1" s="1"/>
  <c r="I113" i="1"/>
  <c r="N112" i="1"/>
  <c r="I112" i="1"/>
  <c r="K112" i="1" s="1"/>
  <c r="P112" i="1" s="1"/>
  <c r="O111" i="1"/>
  <c r="N111" i="1"/>
  <c r="K111" i="1"/>
  <c r="P111" i="1" s="1"/>
  <c r="I111" i="1"/>
  <c r="P110" i="1"/>
  <c r="O110" i="1"/>
  <c r="N110" i="1"/>
  <c r="I110" i="1"/>
  <c r="K110" i="1" s="1"/>
  <c r="Q109" i="1"/>
  <c r="O109" i="1"/>
  <c r="N109" i="1"/>
  <c r="K109" i="1"/>
  <c r="P109" i="1" s="1"/>
  <c r="I109" i="1"/>
  <c r="P108" i="1"/>
  <c r="O108" i="1"/>
  <c r="N108" i="1"/>
  <c r="I108" i="1"/>
  <c r="K108" i="1" s="1"/>
  <c r="O107" i="1"/>
  <c r="N107" i="1"/>
  <c r="K107" i="1"/>
  <c r="I107" i="1"/>
  <c r="N105" i="1"/>
  <c r="I105" i="1"/>
  <c r="O105" i="1" s="1"/>
  <c r="O104" i="1"/>
  <c r="N104" i="1"/>
  <c r="I104" i="1"/>
  <c r="K104" i="1" s="1"/>
  <c r="P104" i="1" s="1"/>
  <c r="N103" i="1"/>
  <c r="I103" i="1"/>
  <c r="O103" i="1" s="1"/>
  <c r="O102" i="1"/>
  <c r="O101" i="1" s="1"/>
  <c r="N102" i="1"/>
  <c r="I102" i="1"/>
  <c r="K102" i="1" s="1"/>
  <c r="P102" i="1" s="1"/>
  <c r="K101" i="1"/>
  <c r="O100" i="1"/>
  <c r="N100" i="1"/>
  <c r="K100" i="1"/>
  <c r="P100" i="1" s="1"/>
  <c r="I100" i="1"/>
  <c r="P99" i="1"/>
  <c r="O99" i="1"/>
  <c r="N99" i="1"/>
  <c r="I99" i="1"/>
  <c r="K99" i="1" s="1"/>
  <c r="Q98" i="1"/>
  <c r="O98" i="1"/>
  <c r="N98" i="1"/>
  <c r="K98" i="1"/>
  <c r="P98" i="1" s="1"/>
  <c r="I98" i="1"/>
  <c r="P97" i="1"/>
  <c r="O97" i="1"/>
  <c r="N97" i="1"/>
  <c r="I97" i="1"/>
  <c r="K97" i="1" s="1"/>
  <c r="O96" i="1"/>
  <c r="N96" i="1"/>
  <c r="K96" i="1"/>
  <c r="P96" i="1" s="1"/>
  <c r="Q96" i="1" s="1"/>
  <c r="I96" i="1"/>
  <c r="P95" i="1"/>
  <c r="N95" i="1"/>
  <c r="I95" i="1"/>
  <c r="K95" i="1" s="1"/>
  <c r="K94" i="1" s="1"/>
  <c r="O92" i="1"/>
  <c r="N92" i="1"/>
  <c r="K92" i="1"/>
  <c r="P92" i="1" s="1"/>
  <c r="Q92" i="1" s="1"/>
  <c r="I92" i="1"/>
  <c r="N91" i="1"/>
  <c r="I91" i="1"/>
  <c r="K91" i="1" s="1"/>
  <c r="P91" i="1" s="1"/>
  <c r="O90" i="1"/>
  <c r="N90" i="1"/>
  <c r="K90" i="1"/>
  <c r="P90" i="1" s="1"/>
  <c r="I90" i="1"/>
  <c r="P89" i="1"/>
  <c r="O89" i="1"/>
  <c r="N89" i="1"/>
  <c r="I89" i="1"/>
  <c r="K89" i="1" s="1"/>
  <c r="N86" i="1"/>
  <c r="I86" i="1"/>
  <c r="K86" i="1" s="1"/>
  <c r="P86" i="1" s="1"/>
  <c r="O85" i="1"/>
  <c r="N85" i="1"/>
  <c r="K85" i="1"/>
  <c r="P85" i="1" s="1"/>
  <c r="Q85" i="1" s="1"/>
  <c r="I85" i="1"/>
  <c r="P84" i="1"/>
  <c r="O84" i="1"/>
  <c r="N84" i="1"/>
  <c r="I84" i="1"/>
  <c r="K84" i="1" s="1"/>
  <c r="O83" i="1"/>
  <c r="N83" i="1"/>
  <c r="K83" i="1"/>
  <c r="P83" i="1" s="1"/>
  <c r="Q83" i="1" s="1"/>
  <c r="I83" i="1"/>
  <c r="P82" i="1"/>
  <c r="O82" i="1"/>
  <c r="N82" i="1"/>
  <c r="I82" i="1"/>
  <c r="K82" i="1" s="1"/>
  <c r="O81" i="1"/>
  <c r="Q81" i="1" s="1"/>
  <c r="N81" i="1"/>
  <c r="K81" i="1"/>
  <c r="P81" i="1" s="1"/>
  <c r="I81" i="1"/>
  <c r="P80" i="1"/>
  <c r="N80" i="1"/>
  <c r="I80" i="1"/>
  <c r="K80" i="1" s="1"/>
  <c r="O79" i="1"/>
  <c r="Q79" i="1" s="1"/>
  <c r="N79" i="1"/>
  <c r="K79" i="1"/>
  <c r="P79" i="1" s="1"/>
  <c r="I79" i="1"/>
  <c r="N78" i="1"/>
  <c r="I78" i="1"/>
  <c r="K78" i="1" s="1"/>
  <c r="P78" i="1" s="1"/>
  <c r="O77" i="1"/>
  <c r="N77" i="1"/>
  <c r="K77" i="1"/>
  <c r="P77" i="1" s="1"/>
  <c r="Q77" i="1" s="1"/>
  <c r="I77" i="1"/>
  <c r="P76" i="1"/>
  <c r="O76" i="1"/>
  <c r="N76" i="1"/>
  <c r="I76" i="1"/>
  <c r="K76" i="1" s="1"/>
  <c r="O75" i="1"/>
  <c r="N75" i="1"/>
  <c r="K75" i="1"/>
  <c r="P75" i="1" s="1"/>
  <c r="Q75" i="1" s="1"/>
  <c r="I75" i="1"/>
  <c r="P74" i="1"/>
  <c r="O74" i="1"/>
  <c r="N74" i="1"/>
  <c r="I74" i="1"/>
  <c r="K74" i="1" s="1"/>
  <c r="N72" i="1"/>
  <c r="I72" i="1"/>
  <c r="O72" i="1" s="1"/>
  <c r="O71" i="1" s="1"/>
  <c r="P70" i="1"/>
  <c r="O70" i="1"/>
  <c r="N70" i="1"/>
  <c r="I70" i="1"/>
  <c r="K70" i="1" s="1"/>
  <c r="K69" i="1" s="1"/>
  <c r="N66" i="1"/>
  <c r="I66" i="1"/>
  <c r="O66" i="1" s="1"/>
  <c r="O65" i="1"/>
  <c r="N65" i="1"/>
  <c r="I65" i="1"/>
  <c r="K65" i="1" s="1"/>
  <c r="P65" i="1" s="1"/>
  <c r="N64" i="1"/>
  <c r="I64" i="1"/>
  <c r="O64" i="1" s="1"/>
  <c r="N63" i="1"/>
  <c r="I63" i="1"/>
  <c r="K63" i="1" s="1"/>
  <c r="P63" i="1" s="1"/>
  <c r="N62" i="1"/>
  <c r="I62" i="1"/>
  <c r="O62" i="1" s="1"/>
  <c r="N61" i="1"/>
  <c r="I61" i="1"/>
  <c r="K61" i="1" s="1"/>
  <c r="P61" i="1" s="1"/>
  <c r="N60" i="1"/>
  <c r="K60" i="1"/>
  <c r="P60" i="1" s="1"/>
  <c r="I60" i="1"/>
  <c r="O60" i="1" s="1"/>
  <c r="P59" i="1"/>
  <c r="O59" i="1"/>
  <c r="N59" i="1"/>
  <c r="I59" i="1"/>
  <c r="K59" i="1" s="1"/>
  <c r="O58" i="1"/>
  <c r="N58" i="1"/>
  <c r="I58" i="1"/>
  <c r="K58" i="1" s="1"/>
  <c r="P58" i="1" s="1"/>
  <c r="N56" i="1"/>
  <c r="I56" i="1"/>
  <c r="O56" i="1" s="1"/>
  <c r="O53" i="1"/>
  <c r="N53" i="1"/>
  <c r="I53" i="1"/>
  <c r="K53" i="1" s="1"/>
  <c r="P53" i="1" s="1"/>
  <c r="Q53" i="1" s="1"/>
  <c r="N52" i="1"/>
  <c r="I52" i="1"/>
  <c r="O52" i="1" s="1"/>
  <c r="O51" i="1"/>
  <c r="N51" i="1"/>
  <c r="I51" i="1"/>
  <c r="K51" i="1" s="1"/>
  <c r="P51" i="1" s="1"/>
  <c r="Q51" i="1" s="1"/>
  <c r="N50" i="1"/>
  <c r="I50" i="1"/>
  <c r="O50" i="1" s="1"/>
  <c r="O49" i="1"/>
  <c r="N49" i="1"/>
  <c r="I49" i="1"/>
  <c r="K49" i="1" s="1"/>
  <c r="P49" i="1" s="1"/>
  <c r="N48" i="1"/>
  <c r="I48" i="1"/>
  <c r="O48" i="1" s="1"/>
  <c r="O47" i="1"/>
  <c r="N47" i="1"/>
  <c r="I47" i="1"/>
  <c r="K47" i="1" s="1"/>
  <c r="P47" i="1" s="1"/>
  <c r="O45" i="1"/>
  <c r="N45" i="1"/>
  <c r="I45" i="1"/>
  <c r="K45" i="1" s="1"/>
  <c r="P45" i="1" s="1"/>
  <c r="O44" i="1"/>
  <c r="N44" i="1"/>
  <c r="K44" i="1"/>
  <c r="P44" i="1" s="1"/>
  <c r="Q44" i="1" s="1"/>
  <c r="I44" i="1"/>
  <c r="O43" i="1"/>
  <c r="N43" i="1"/>
  <c r="I43" i="1"/>
  <c r="K43" i="1" s="1"/>
  <c r="P43" i="1" s="1"/>
  <c r="Q43" i="1" s="1"/>
  <c r="O42" i="1"/>
  <c r="N42" i="1"/>
  <c r="K42" i="1"/>
  <c r="P42" i="1" s="1"/>
  <c r="Q42" i="1" s="1"/>
  <c r="I42" i="1"/>
  <c r="O41" i="1"/>
  <c r="N41" i="1"/>
  <c r="I41" i="1"/>
  <c r="K41" i="1" s="1"/>
  <c r="P41" i="1" s="1"/>
  <c r="Q41" i="1" s="1"/>
  <c r="O40" i="1"/>
  <c r="N40" i="1"/>
  <c r="K40" i="1"/>
  <c r="P40" i="1" s="1"/>
  <c r="I40" i="1"/>
  <c r="O39" i="1"/>
  <c r="N39" i="1"/>
  <c r="I39" i="1"/>
  <c r="K39" i="1" s="1"/>
  <c r="P39" i="1" s="1"/>
  <c r="O38" i="1"/>
  <c r="N38" i="1"/>
  <c r="K38" i="1"/>
  <c r="P38" i="1" s="1"/>
  <c r="I38" i="1"/>
  <c r="O37" i="1"/>
  <c r="N37" i="1"/>
  <c r="I37" i="1"/>
  <c r="K37" i="1" s="1"/>
  <c r="P37" i="1" s="1"/>
  <c r="O36" i="1"/>
  <c r="N36" i="1"/>
  <c r="K36" i="1"/>
  <c r="P36" i="1" s="1"/>
  <c r="Q36" i="1" s="1"/>
  <c r="I36" i="1"/>
  <c r="O35" i="1"/>
  <c r="O33" i="1" s="1"/>
  <c r="N35" i="1"/>
  <c r="I35" i="1"/>
  <c r="K35" i="1" s="1"/>
  <c r="P35" i="1" s="1"/>
  <c r="Q35" i="1" s="1"/>
  <c r="O34" i="1"/>
  <c r="N34" i="1"/>
  <c r="K34" i="1"/>
  <c r="P34" i="1" s="1"/>
  <c r="I34" i="1"/>
  <c r="O32" i="1"/>
  <c r="N32" i="1"/>
  <c r="I32" i="1"/>
  <c r="K32" i="1" s="1"/>
  <c r="P32" i="1" s="1"/>
  <c r="Q32" i="1" s="1"/>
  <c r="N31" i="1"/>
  <c r="I31" i="1"/>
  <c r="O31" i="1" s="1"/>
  <c r="O30" i="1"/>
  <c r="N30" i="1"/>
  <c r="I30" i="1"/>
  <c r="K30" i="1" s="1"/>
  <c r="P30" i="1" s="1"/>
  <c r="N29" i="1"/>
  <c r="I29" i="1"/>
  <c r="O29" i="1" s="1"/>
  <c r="O28" i="1"/>
  <c r="N28" i="1"/>
  <c r="I28" i="1"/>
  <c r="K28" i="1" s="1"/>
  <c r="P28" i="1" s="1"/>
  <c r="N27" i="1"/>
  <c r="I27" i="1"/>
  <c r="O27" i="1" s="1"/>
  <c r="O26" i="1"/>
  <c r="N26" i="1"/>
  <c r="I26" i="1"/>
  <c r="K26" i="1" s="1"/>
  <c r="P26" i="1" s="1"/>
  <c r="Q26" i="1" s="1"/>
  <c r="N25" i="1"/>
  <c r="I25" i="1"/>
  <c r="O25" i="1" s="1"/>
  <c r="O24" i="1"/>
  <c r="N24" i="1"/>
  <c r="I24" i="1"/>
  <c r="K24" i="1" s="1"/>
  <c r="P24" i="1" s="1"/>
  <c r="Q24" i="1" s="1"/>
  <c r="N23" i="1"/>
  <c r="I23" i="1"/>
  <c r="O23" i="1" s="1"/>
  <c r="O22" i="1"/>
  <c r="O21" i="1" s="1"/>
  <c r="N22" i="1"/>
  <c r="I22" i="1"/>
  <c r="K22" i="1" s="1"/>
  <c r="P22" i="1" s="1"/>
  <c r="O20" i="1"/>
  <c r="O19" i="1" s="1"/>
  <c r="N20" i="1"/>
  <c r="I20" i="1"/>
  <c r="K20" i="1" s="1"/>
  <c r="O18" i="1"/>
  <c r="O17" i="1" s="1"/>
  <c r="N18" i="1"/>
  <c r="I18" i="1"/>
  <c r="K18" i="1" s="1"/>
  <c r="Q28" i="1" l="1"/>
  <c r="Q39" i="1"/>
  <c r="Q40" i="1"/>
  <c r="Q60" i="1"/>
  <c r="Q30" i="1"/>
  <c r="Q37" i="1"/>
  <c r="Q38" i="1"/>
  <c r="Q45" i="1"/>
  <c r="Q49" i="1"/>
  <c r="O68" i="1"/>
  <c r="Q90" i="1"/>
  <c r="Q100" i="1"/>
  <c r="Q111" i="1"/>
  <c r="Q65" i="1"/>
  <c r="Q34" i="1"/>
  <c r="P33" i="1"/>
  <c r="Q47" i="1"/>
  <c r="Q58" i="1"/>
  <c r="Q22" i="1"/>
  <c r="P18" i="1"/>
  <c r="K17" i="1"/>
  <c r="P20" i="1"/>
  <c r="K19" i="1"/>
  <c r="O46" i="1"/>
  <c r="O55" i="1"/>
  <c r="O54" i="1"/>
  <c r="P94" i="1"/>
  <c r="O147" i="1"/>
  <c r="K147" i="1"/>
  <c r="P147" i="1" s="1"/>
  <c r="K25" i="1"/>
  <c r="P25" i="1" s="1"/>
  <c r="Q25" i="1" s="1"/>
  <c r="K27" i="1"/>
  <c r="P27" i="1" s="1"/>
  <c r="Q27" i="1" s="1"/>
  <c r="K29" i="1"/>
  <c r="P29" i="1" s="1"/>
  <c r="Q29" i="1" s="1"/>
  <c r="K31" i="1"/>
  <c r="P31" i="1" s="1"/>
  <c r="Q31" i="1" s="1"/>
  <c r="K48" i="1"/>
  <c r="P48" i="1" s="1"/>
  <c r="Q48" i="1" s="1"/>
  <c r="K50" i="1"/>
  <c r="P50" i="1" s="1"/>
  <c r="Q50" i="1" s="1"/>
  <c r="K52" i="1"/>
  <c r="P52" i="1" s="1"/>
  <c r="Q52" i="1" s="1"/>
  <c r="K56" i="1"/>
  <c r="K62" i="1"/>
  <c r="P62" i="1" s="1"/>
  <c r="Q62" i="1" s="1"/>
  <c r="K64" i="1"/>
  <c r="P64" i="1" s="1"/>
  <c r="Q64" i="1" s="1"/>
  <c r="K66" i="1"/>
  <c r="P66" i="1" s="1"/>
  <c r="Q66" i="1" s="1"/>
  <c r="P69" i="1"/>
  <c r="Q70" i="1"/>
  <c r="K72" i="1"/>
  <c r="P73" i="1"/>
  <c r="Q74" i="1"/>
  <c r="Q82" i="1"/>
  <c r="Q97" i="1"/>
  <c r="Q108" i="1"/>
  <c r="O149" i="1"/>
  <c r="K149" i="1"/>
  <c r="P149" i="1" s="1"/>
  <c r="Q149" i="1" s="1"/>
  <c r="K23" i="1"/>
  <c r="P23" i="1" s="1"/>
  <c r="Q23" i="1" s="1"/>
  <c r="Q59" i="1"/>
  <c r="O61" i="1"/>
  <c r="Q61" i="1" s="1"/>
  <c r="Q76" i="1"/>
  <c r="O78" i="1"/>
  <c r="Q78" i="1" s="1"/>
  <c r="Q84" i="1"/>
  <c r="O86" i="1"/>
  <c r="Q86" i="1" s="1"/>
  <c r="P88" i="1"/>
  <c r="Q89" i="1"/>
  <c r="O91" i="1"/>
  <c r="Q99" i="1"/>
  <c r="P107" i="1"/>
  <c r="K106" i="1"/>
  <c r="Q110" i="1"/>
  <c r="O112" i="1"/>
  <c r="Q112" i="1" s="1"/>
  <c r="Q116" i="1"/>
  <c r="O118" i="1"/>
  <c r="K118" i="1"/>
  <c r="O124" i="1"/>
  <c r="Q129" i="1"/>
  <c r="O143" i="1"/>
  <c r="K143" i="1"/>
  <c r="P143" i="1" s="1"/>
  <c r="O151" i="1"/>
  <c r="K151" i="1"/>
  <c r="P151" i="1" s="1"/>
  <c r="Q151" i="1" s="1"/>
  <c r="O69" i="1"/>
  <c r="O122" i="1"/>
  <c r="K122" i="1"/>
  <c r="P122" i="1" s="1"/>
  <c r="P124" i="1"/>
  <c r="Q125" i="1"/>
  <c r="O13" i="1"/>
  <c r="Q140" i="1" s="1"/>
  <c r="O16" i="1"/>
  <c r="O63" i="1"/>
  <c r="Q63" i="1" s="1"/>
  <c r="O80" i="1"/>
  <c r="O67" i="1" s="1"/>
  <c r="O95" i="1"/>
  <c r="Q95" i="1" s="1"/>
  <c r="Q102" i="1"/>
  <c r="K103" i="1"/>
  <c r="P103" i="1" s="1"/>
  <c r="Q104" i="1"/>
  <c r="K105" i="1"/>
  <c r="P105" i="1" s="1"/>
  <c r="Q105" i="1" s="1"/>
  <c r="O114" i="1"/>
  <c r="Q114" i="1" s="1"/>
  <c r="O120" i="1"/>
  <c r="K120" i="1"/>
  <c r="P120" i="1" s="1"/>
  <c r="Q120" i="1" s="1"/>
  <c r="Q131" i="1"/>
  <c r="O145" i="1"/>
  <c r="K145" i="1"/>
  <c r="P145" i="1" s="1"/>
  <c r="Q145" i="1" s="1"/>
  <c r="O153" i="1"/>
  <c r="K153" i="1"/>
  <c r="P153" i="1" s="1"/>
  <c r="O119" i="1"/>
  <c r="Q119" i="1" s="1"/>
  <c r="O121" i="1"/>
  <c r="Q121" i="1" s="1"/>
  <c r="O123" i="1"/>
  <c r="Q123" i="1" s="1"/>
  <c r="O144" i="1"/>
  <c r="Q144" i="1" s="1"/>
  <c r="O146" i="1"/>
  <c r="Q146" i="1" s="1"/>
  <c r="O148" i="1"/>
  <c r="Q148" i="1" s="1"/>
  <c r="O150" i="1"/>
  <c r="Q150" i="1" s="1"/>
  <c r="O152" i="1"/>
  <c r="Q152" i="1" s="1"/>
  <c r="O154" i="1"/>
  <c r="Q154" i="1" s="1"/>
  <c r="Q33" i="1" l="1"/>
  <c r="O87" i="1"/>
  <c r="Q91" i="1"/>
  <c r="Q122" i="1"/>
  <c r="O57" i="1"/>
  <c r="O106" i="1"/>
  <c r="Q94" i="1"/>
  <c r="N94" i="1" s="1"/>
  <c r="P106" i="1"/>
  <c r="Q107" i="1"/>
  <c r="Q106" i="1" s="1"/>
  <c r="N106" i="1" s="1"/>
  <c r="O73" i="1"/>
  <c r="Q69" i="1"/>
  <c r="N69" i="1" s="1"/>
  <c r="Q80" i="1"/>
  <c r="Q73" i="1" s="1"/>
  <c r="Q46" i="1"/>
  <c r="Q153" i="1"/>
  <c r="Q103" i="1"/>
  <c r="P101" i="1"/>
  <c r="P142" i="1"/>
  <c r="Q143" i="1"/>
  <c r="O88" i="1"/>
  <c r="P19" i="1"/>
  <c r="Q20" i="1"/>
  <c r="Q19" i="1" s="1"/>
  <c r="N19" i="1" s="1"/>
  <c r="P21" i="1"/>
  <c r="Q57" i="1"/>
  <c r="O14" i="1"/>
  <c r="Q101" i="1"/>
  <c r="N101" i="1" s="1"/>
  <c r="Q124" i="1"/>
  <c r="N124" i="1" s="1"/>
  <c r="P87" i="1"/>
  <c r="O142" i="1"/>
  <c r="K117" i="1"/>
  <c r="P118" i="1"/>
  <c r="K71" i="1"/>
  <c r="P72" i="1"/>
  <c r="Q21" i="1"/>
  <c r="P57" i="1"/>
  <c r="O15" i="1"/>
  <c r="O94" i="1"/>
  <c r="O93" i="1"/>
  <c r="O117" i="1"/>
  <c r="Q88" i="1"/>
  <c r="K55" i="1"/>
  <c r="P56" i="1"/>
  <c r="Q147" i="1"/>
  <c r="Q18" i="1"/>
  <c r="P16" i="1"/>
  <c r="P13" i="1"/>
  <c r="Q139" i="1" s="1"/>
  <c r="P14" i="1"/>
  <c r="P17" i="1"/>
  <c r="P15" i="1"/>
  <c r="P46" i="1"/>
  <c r="Q17" i="1" l="1"/>
  <c r="N17" i="1" s="1"/>
  <c r="Q16" i="1"/>
  <c r="P71" i="1"/>
  <c r="Q72" i="1"/>
  <c r="P68" i="1"/>
  <c r="P67" i="1"/>
  <c r="Q142" i="1"/>
  <c r="P55" i="1"/>
  <c r="Q56" i="1"/>
  <c r="P54" i="1"/>
  <c r="P117" i="1"/>
  <c r="Q118" i="1"/>
  <c r="Q117" i="1" s="1"/>
  <c r="N117" i="1" s="1"/>
  <c r="P93" i="1"/>
  <c r="Q14" i="1" l="1"/>
  <c r="Q87" i="1"/>
  <c r="Q55" i="1"/>
  <c r="N55" i="1" s="1"/>
  <c r="Q54" i="1"/>
  <c r="Q13" i="1"/>
  <c r="Q137" i="1" s="1"/>
  <c r="Q141" i="1" s="1"/>
  <c r="Q71" i="1"/>
  <c r="N71" i="1" s="1"/>
  <c r="Q68" i="1"/>
  <c r="Q67" i="1"/>
  <c r="Q15" i="1"/>
  <c r="Q93" i="1"/>
</calcChain>
</file>

<file path=xl/sharedStrings.xml><?xml version="1.0" encoding="utf-8"?>
<sst xmlns="http://schemas.openxmlformats.org/spreadsheetml/2006/main" count="343" uniqueCount="178">
  <si>
    <t>Приложение</t>
  </si>
  <si>
    <t>К договору</t>
  </si>
  <si>
    <t>Расшифровка стоимости работ</t>
  </si>
  <si>
    <t>Совушки кв.13 ДОУ</t>
  </si>
  <si>
    <t>Устройство внутреннего электроснабжения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</si>
  <si>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</si>
  <si>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</si>
  <si>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</si>
  <si>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</si>
  <si>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</si>
  <si>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</si>
  <si>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</si>
  <si>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</si>
  <si>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</si>
  <si>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</si>
  <si>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</si>
  <si>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</si>
  <si>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</si>
  <si>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</si>
  <si>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</si>
  <si>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</si>
  <si>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 xml:space="preserve"> ДДОУ кв.13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</si>
  <si>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</si>
  <si>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</si>
  <si>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</si>
  <si>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</si>
  <si>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</si>
  <si>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</si>
  <si>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</si>
  <si>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</si>
  <si>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</si>
  <si>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</si>
  <si>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</si>
  <si>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</si>
  <si>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</si>
  <si>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</si>
  <si>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</si>
  <si>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</si>
  <si>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</si>
  <si>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</si>
  <si>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</si>
  <si>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</si>
  <si>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</si>
  <si>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</si>
  <si>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Строительно-монтажные работы</t>
  </si>
  <si>
    <t>Внутренние инженерные сети</t>
  </si>
  <si>
    <t>Устройство внутреннего электроснабжения</t>
  </si>
  <si>
    <t>Бурение отверстий</t>
  </si>
  <si>
    <t>Бурение отверстий до Ø50 мм в стенах</t>
  </si>
  <si>
    <t>шт</t>
  </si>
  <si>
    <t>Бурение отверстий до Ø50 мм в перегородках</t>
  </si>
  <si>
    <t>Кабеленесущие изделия</t>
  </si>
  <si>
    <t>Кабельный лоток перфорированный ЛМ-400х65 толщина 1,5 мм</t>
  </si>
  <si>
    <t>м.п.</t>
  </si>
  <si>
    <t>ФОТ включает в себя все расходные и крепежные материалы (скобы, заделки, наконечники, пена, саморезы, держатели и т.п.), а также штробление стен для прокладки кабеля.</t>
  </si>
  <si>
    <t>Крышка для кабельного лотка КЛ-400 толщина 1,5 мм</t>
  </si>
  <si>
    <t>ФОТ включен в монтаже лотка</t>
  </si>
  <si>
    <t>Отвод боковой перфорированный ОБЛ-400х65 толщина 1,5 мм</t>
  </si>
  <si>
    <t>Тройник перфорированный ОТ-400х65 толщина 1,5 мм</t>
  </si>
  <si>
    <t>Кабельный лоток угловой перфорированный КГ-400х65-90 толщина 1,5 мм</t>
  </si>
  <si>
    <t>Крышка тройника перфорированный КТ-400х65 толщина 1,5 мм</t>
  </si>
  <si>
    <t>Труба гофрированная ПНД тяжелая Ø40 с протяжкой</t>
  </si>
  <si>
    <t>Труба гофрированная ПВХ гибкая Ø16 с протяжкой</t>
  </si>
  <si>
    <t>Труба гофрированная ПВХ гибкая Ø25 с протяжкой</t>
  </si>
  <si>
    <t>Труба гофрированная ПВХ гибкая Ø32 с протяжкой</t>
  </si>
  <si>
    <t>Труба гофрированная ПВХ гибкая Ø50 с протяжкой</t>
  </si>
  <si>
    <t>Кабельные изделия</t>
  </si>
  <si>
    <t>Кабель ВВГнг(А)-LSLTх 5х35 0,66кВ</t>
  </si>
  <si>
    <t>Кабель ВВГнг(А)-LSLTх 5х25 0,66кВ</t>
  </si>
  <si>
    <t>Кабель ВВГнг(А)-LSLTх 5х16 0,66кВ</t>
  </si>
  <si>
    <t>Кабель ВВГнг(А)-LSLTх 5х6 0,66кВ</t>
  </si>
  <si>
    <t>Кабель ВВГнг(А)-LSLTх 5х4 0,66кВ</t>
  </si>
  <si>
    <t>Кабель ВВГнг(А)-LSLTх 5х1,5 0,66кВ</t>
  </si>
  <si>
    <t>Кабель ВВГнг(А)-LSLTх 3х6,0 0,66кВ</t>
  </si>
  <si>
    <t>Кабель ВВГнг(А)-LSLTх 3х2,5 0,66кВ</t>
  </si>
  <si>
    <t>Кабель ВВГнг(А)-LSLTх 3х1,5 0,66кВ</t>
  </si>
  <si>
    <t>Кабель ВВГнг(А)-LSLTх 1х4,0 0,66кВ</t>
  </si>
  <si>
    <t>Провод ПВСнг(А)-LS 4х4,0</t>
  </si>
  <si>
    <t>Кабель АВБбШвнг(А)-LSLTx 3х1,5 0,66кВ</t>
  </si>
  <si>
    <t>Оборудование светотехническое</t>
  </si>
  <si>
    <t>Светильник настенный для пыльных и влажных помещений ФБО64 15W с люминесцентной лампой</t>
  </si>
  <si>
    <t>Светильник настенный НПБ1402 IP54 с люминесцентной лампой 15W</t>
  </si>
  <si>
    <t>Световое табло "Выход"</t>
  </si>
  <si>
    <t>Световое табло "Медпункт"</t>
  </si>
  <si>
    <t>Световое табло "Пожарный гидрант"</t>
  </si>
  <si>
    <t>Световое табло "Адресная табличка" IP68</t>
  </si>
  <si>
    <t>Светильник потолочный ORM/R 414 с линейными люминесцентными лампами G5 IP20</t>
  </si>
  <si>
    <t>Пусконаладочные работы</t>
  </si>
  <si>
    <t>комплекс работ</t>
  </si>
  <si>
    <t>В т.ч. Вызов инженера из Ростехнадзора на проверку электрооборудования; Оформление пакета документов для сдачи в Ростехнадзор, получение справки и заключение договора на обслуживание</t>
  </si>
  <si>
    <t>Электроустановочные и монтажные изделия</t>
  </si>
  <si>
    <t>Выключатель 1-клавишный ВС10-1-0-КБ-44 10А IP44 КВАРТА белый</t>
  </si>
  <si>
    <t>ФОТ включает в себя все расходные и крепежные материалы (пена, саморезы, держатели и т.п.), а также сверление отверстий.</t>
  </si>
  <si>
    <t>Выключатель 2-клавишный ВС10-2-0-КБ-44 10А IP44 КВАРТА белый</t>
  </si>
  <si>
    <t>Розетка 1-местная открытой установки с заземлением и крышкой РСб20-3-ГПБб 16А IP54</t>
  </si>
  <si>
    <t>Розетка 1-местная скрытой установки с заземлением РС10-3-КБ 16А IP20 КВАРТА</t>
  </si>
  <si>
    <t>Розетка 2-местная скрытой установки с заземлением РС12-3-КБ 16А IP20 КВАРТА</t>
  </si>
  <si>
    <t>Розетка силовая 3х фазная с плоскими контактами для открытой установки для электрических плит 3Р+РЕ</t>
  </si>
  <si>
    <t>Коробка установочная Ø63х40</t>
  </si>
  <si>
    <t>Коробка распаячная с крышкой КМ40004 Ø80х40 IP20</t>
  </si>
  <si>
    <t>Шина ШДУП У4</t>
  </si>
  <si>
    <t>Заземление и молниезащита</t>
  </si>
  <si>
    <t>Земляные работы</t>
  </si>
  <si>
    <t>Разработка грунта траншеи</t>
  </si>
  <si>
    <t>м3</t>
  </si>
  <si>
    <t>Объем ориентировочный, подтверждается геодезической съемкой при принятии выполнения</t>
  </si>
  <si>
    <t>Обратная засыпка траншей местным грунтом, уплотнение, послойное трамбование</t>
  </si>
  <si>
    <t>Устройство заземления и молниезащиты</t>
  </si>
  <si>
    <t>Пруток горячецинкованный 8 мм</t>
  </si>
  <si>
    <t>Универсальный соединитель NG3103</t>
  </si>
  <si>
    <t>Фальцевый зажим ND2001</t>
  </si>
  <si>
    <t>Соединитель пруток - полоса 80х80 мм медь</t>
  </si>
  <si>
    <t>Комплект вертикального заземлителя 3м D16мм, 2х1500 мм</t>
  </si>
  <si>
    <t>Полоса стальная оцинкованная 40x6</t>
  </si>
  <si>
    <t>тн</t>
  </si>
  <si>
    <t>ФОТ с учетом скоб-держателей ( в т.ч. с болтом ND2312)</t>
  </si>
  <si>
    <t>Полоса стальная оцинкованная 25x4</t>
  </si>
  <si>
    <t>Провод ПуГВнг(A)-LS 1х70</t>
  </si>
  <si>
    <t>желто-зеленый</t>
  </si>
  <si>
    <t>Кабель ВВГнг(А)-LSLTх 1х6,0 0,66кВ</t>
  </si>
  <si>
    <t>Кабель ВВГнг(А)-LSLTх 1х10,0 0,66кВ</t>
  </si>
  <si>
    <t>Держатель проволоки 8 мм для плоской кровли 165 KR</t>
  </si>
  <si>
    <t>с клейкой основой в комплекте</t>
  </si>
  <si>
    <t>Молниеприемный стержень 3,0 м D16 ZLC10-30-16-030</t>
  </si>
  <si>
    <t>Бетонное основание 101 В2-16 М16</t>
  </si>
  <si>
    <t>Электрооборудование</t>
  </si>
  <si>
    <t>Вводно-распределительные устройства</t>
  </si>
  <si>
    <t>Вводно-распределительное устройство N1.1, N1.2 ВРУ-21Л-(125+125)-201 с комплектующими согласно проекту 554-22-01-ЭМ.ЭО</t>
  </si>
  <si>
    <t>комплект</t>
  </si>
  <si>
    <t>Комплектация согласно РД 554-22-01-ЭМ.ЭО лист.2</t>
  </si>
  <si>
    <t>Щит систем безопасности АВР, цвет - красный ВРУ-21Л-63-300К с комплектующими согласно проекту 554-22-01-ЭМ.ЭО</t>
  </si>
  <si>
    <t>Щит систем пожарной безопасности АВР ВРУ-21Л-32-300К с комплектующими согласно проекту 554-22-01-ЭМ.ЭО</t>
  </si>
  <si>
    <t>Блок автоматического управления освещением ВРУ-21Л-401 с комплектующими согласно проекту 554-22-01-ЭМ.ЭО</t>
  </si>
  <si>
    <t>Щиты распределительные</t>
  </si>
  <si>
    <t>Щит освещения</t>
  </si>
  <si>
    <t>ЩО-1, 2, 3 лист 5</t>
  </si>
  <si>
    <t>Выключатель автоматический ВА47-63 1Р 16А 4,5кА С</t>
  </si>
  <si>
    <t>Выключатель автоматический ВА47-63 1Р 25А 4,5кА С</t>
  </si>
  <si>
    <t>Выключатель автоматический ВА47-63 1Р 10А 4,5кА С</t>
  </si>
  <si>
    <t>Выключатель автоматический ВА47-63 1Р 6А 4,5кА С</t>
  </si>
  <si>
    <t>Щит распределительный встраиваемый ЩРВ-24з-3 36 УХЛ3 IP31</t>
  </si>
  <si>
    <t>размер 359х310х120</t>
  </si>
  <si>
    <t>Щит аварийного освещения</t>
  </si>
  <si>
    <t>ЩАО-1,2,3 лист 6</t>
  </si>
  <si>
    <t>Щит распределительный встраиваемый ЩРВ-12з-3 36 УХЛ3 IP31</t>
  </si>
  <si>
    <t>Щит распределительный ЩРВ-36 с комплектующими согласно проекту 554-22-01-ЭМ.ЭО</t>
  </si>
  <si>
    <t>ЩР-1.1 лист 3; ЩР 1.5 лист 4</t>
  </si>
  <si>
    <t>Выключатель автоматический дифференциального тока АВДТ 32М 4Р 50A 100мА</t>
  </si>
  <si>
    <t>Выключатель автоматический дифференциального тока АВДТ 32М 1Р 16A 30мА</t>
  </si>
  <si>
    <t>Выключатель автоматический дифференциального тока АВДТ 32М 3Р 63A 100мА</t>
  </si>
  <si>
    <t>Выключатель автоматический дифференциального тока АВДТ 32М 1Р 25A 30мА</t>
  </si>
  <si>
    <t>Выключатель автоматический ВА47-63 3Р 25А</t>
  </si>
  <si>
    <t>Выключатель автоматический ВА47-63 3Р 32А 4,5кА</t>
  </si>
  <si>
    <t>Выключатель автоматический ВА47-63 3Р 20А 4,5кА</t>
  </si>
  <si>
    <t>Щит распределительный встраиваемый ЩРВ-36</t>
  </si>
  <si>
    <t>размер 520х340х120</t>
  </si>
  <si>
    <t>Щит распределительный ЩРВ-12 с комплектующими согласно проекту 554-22-01-ЭМ.ЭО</t>
  </si>
  <si>
    <t>ЩР-1.3 лист 3</t>
  </si>
  <si>
    <t>Щит распределительный встраиваемый ЩРВ-12</t>
  </si>
  <si>
    <t>размер 260х340х120</t>
  </si>
  <si>
    <t>Щит распределительный ЩРВ-18 с комплектующими согласно проекту 554-22-01-ЭМ.ЭО</t>
  </si>
  <si>
    <t>ЩР-1.4 лист 3</t>
  </si>
  <si>
    <t>Выключатель автоматический дифференциального тока АВДТ 32М 3Р 40A 100мА</t>
  </si>
  <si>
    <t>Выключатель автоматический дифференциального тока АВДТ 32М 3Р 80A 100мА</t>
  </si>
  <si>
    <t>Выключатель автоматический ВА47-100 3Р 125А 10кА</t>
  </si>
  <si>
    <t>Выключатель автоматический ВА47-63 1Р 20А 4,5кА С</t>
  </si>
  <si>
    <t>Щит распределительный металлический ЩМПг IP54</t>
  </si>
  <si>
    <t>размер 400х600х250 ЩР-1.4</t>
  </si>
  <si>
    <t>Ящик с понижающим трансформатором 220/12В, 250Вт, IP54, в комплекте со штепсельной розеткой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</si>
  <si>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</si>
  <si>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</si>
  <si>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</si>
  <si>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</si>
  <si>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</si>
  <si>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</si>
  <si>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Манакова Эльмира Салаватовна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</si>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</sst>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8" x14ac:knownFonts="1">
    <font>
      <sz val="8"/>
      <name val="Arial"/>
    </font>
    <font>
      <sz val="8"/>
      <name val="Times New Roman"/>
    </font>
    <font>
      <sz val="10"/>
      <name val="Times New Roman"/>
    </font>
    <font>
      <b/>
      <sz val="10"/>
      <name val="Times New Roman"/>
    </font>
    <font>
      <b/>
      <sz val="9"/>
      <name val="Times New Roman"/>
    </font>
    <font>
      <b/>
      <sz val="8"/>
      <name val="Times New Roman"/>
    </font>
    <font>
      <i/>
      <sz val="8"/>
      <name val="Times New Roman"/>
    </font>
    <font>
      <b/>
      <i/>
      <sz val="8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left" wrapText="1"/>
    </xf>
    <xf numFmtId="0" fontId="5" fillId="5" borderId="5" xfId="0" applyFont="1" applyFill="1" applyBorder="1" applyAlignment="1">
      <alignment horizontal="center"/>
    </xf>
    <xf numFmtId="164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right"/>
    </xf>
    <xf numFmtId="0" fontId="5" fillId="6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0" fontId="1" fillId="6" borderId="5" xfId="0" applyFont="1" applyFill="1" applyBorder="1" applyAlignment="1">
      <alignment horizontal="right" wrapText="1"/>
    </xf>
    <xf numFmtId="165" fontId="1" fillId="0" borderId="5" xfId="0" applyNumberFormat="1" applyFont="1" applyBorder="1" applyAlignment="1">
      <alignment horizontal="right"/>
    </xf>
    <xf numFmtId="0" fontId="4" fillId="5" borderId="6" xfId="0" applyFont="1" applyFill="1" applyBorder="1" applyAlignment="1">
      <alignment horizontal="left"/>
    </xf>
    <xf numFmtId="0" fontId="4" fillId="5" borderId="8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0" fontId="1" fillId="6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2" fontId="6" fillId="6" borderId="5" xfId="0" applyNumberFormat="1" applyFont="1" applyFill="1" applyBorder="1" applyAlignment="1" applyProtection="1">
      <alignment horizontal="right"/>
      <protection locked="0"/>
    </xf>
    <xf numFmtId="0" fontId="6" fillId="6" borderId="5" xfId="0" applyFont="1" applyFill="1" applyBorder="1" applyAlignment="1" applyProtection="1">
      <alignment horizontal="right"/>
      <protection locked="0"/>
    </xf>
    <xf numFmtId="0" fontId="5" fillId="5" borderId="5" xfId="0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2" fontId="1" fillId="6" borderId="5" xfId="0" applyNumberFormat="1" applyFont="1" applyFill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/>
      <protection locked="0"/>
    </xf>
    <xf numFmtId="4" fontId="6" fillId="6" borderId="5" xfId="0" applyNumberFormat="1" applyFont="1" applyFill="1" applyBorder="1" applyAlignment="1" applyProtection="1">
      <alignment horizontal="right"/>
      <protection locked="0"/>
    </xf>
    <xf numFmtId="4" fontId="1" fillId="6" borderId="5" xfId="0" applyNumberFormat="1" applyFont="1" applyFill="1" applyBorder="1" applyAlignment="1" applyProtection="1">
      <alignment horizontal="right"/>
      <protection locked="0"/>
    </xf>
    <xf numFmtId="0" fontId="4" fillId="5" borderId="5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5" fillId="6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 wrapText="1"/>
      <protection locked="0"/>
    </xf>
    <xf numFmtId="0" fontId="4" fillId="5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S159"/>
  <sheetViews>
    <sheetView tabSelected="1" topLeftCell="A4" workbookViewId="0">
      <selection activeCell="L22" sqref="L22"/>
    </sheetView>
  </sheetViews>
  <sheetFormatPr defaultColWidth="10.5" defaultRowHeight="11.45" customHeight="1" outlineLevelRow="7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8" width="12.5" style="1" customWidth="1"/>
    <col min="9" max="9" width="10.83203125" style="1" customWidth="1"/>
    <col min="10" max="10" width="8" style="1" customWidth="1"/>
    <col min="11" max="11" width="12.1640625" style="1" customWidth="1"/>
    <col min="12" max="12" width="9.6640625" style="1" customWidth="1"/>
    <col min="13" max="13" width="11.33203125" style="1" customWidth="1"/>
    <col min="14" max="14" width="12.83203125" style="1" customWidth="1"/>
    <col min="15" max="16" width="14.1640625" style="1" customWidth="1"/>
    <col min="17" max="17" width="16" style="1" customWidth="1"/>
    <col min="18" max="19" width="36.1640625" style="1" customWidth="1"/>
  </cols>
  <sheetData>
    <row r="1" spans="1:19" s="1" customFormat="1" ht="11.1" hidden="1" customHeight="1" x14ac:dyDescent="0.2"/>
    <row r="2" spans="1:19" s="1" customFormat="1" ht="11.1" hidden="1" customHeight="1" x14ac:dyDescent="0.2"/>
    <row r="3" spans="1:19" s="1" customFormat="1" ht="11.1" hidden="1" customHeight="1" x14ac:dyDescent="0.2"/>
    <row r="4" spans="1:19" s="2" customFormat="1" ht="12.95" customHeight="1" x14ac:dyDescent="0.2">
      <c r="R4" s="2" t="s">
        <v>0</v>
      </c>
    </row>
    <row r="5" spans="1:19" s="2" customFormat="1" ht="12.95" customHeight="1" x14ac:dyDescent="0.2">
      <c r="R5" s="3" t="s">
        <v>1</v>
      </c>
    </row>
    <row r="6" spans="1:19" s="2" customFormat="1" ht="12.95" customHeight="1" x14ac:dyDescent="0.2">
      <c r="A6" s="47" t="s">
        <v>2</v>
      </c>
      <c r="B6" s="47"/>
      <c r="C6" s="47"/>
      <c r="D6" s="47"/>
      <c r="E6" s="47"/>
      <c r="F6" s="47"/>
      <c r="G6" s="47"/>
    </row>
    <row r="7" spans="1:19" s="2" customFormat="1" ht="12.95" customHeight="1" x14ac:dyDescent="0.2">
      <c r="A7" s="48" t="s">
        <v>3</v>
      </c>
      <c r="B7" s="48"/>
      <c r="C7" s="48"/>
      <c r="D7" s="48"/>
      <c r="E7" s="48"/>
      <c r="F7" s="48"/>
      <c r="G7" s="48"/>
    </row>
    <row r="8" spans="1:19" s="2" customFormat="1" ht="12.95" customHeight="1" x14ac:dyDescent="0.2">
      <c r="A8" s="48" t="s">
        <v>4</v>
      </c>
      <c r="B8" s="48"/>
      <c r="C8" s="48"/>
      <c r="D8" s="48"/>
      <c r="E8" s="48"/>
      <c r="F8" s="48"/>
      <c r="G8" s="48"/>
    </row>
    <row r="9" spans="1:19" s="1" customFormat="1" ht="11.1" customHeight="1" x14ac:dyDescent="0.2"/>
    <row r="10" spans="1:19" s="4" customFormat="1" ht="30" customHeight="1" x14ac:dyDescent="0.2">
      <c r="A10" s="49" t="s">
        <v>5</v>
      </c>
      <c r="B10" s="51" t="s">
        <v>6</v>
      </c>
      <c r="C10" s="49" t="s">
        <v>7</v>
      </c>
      <c r="D10" s="53" t="s">
        <v>8</v>
      </c>
      <c r="E10" s="53" t="s">
        <v>9</v>
      </c>
      <c r="F10" s="53" t="s">
        <v>10</v>
      </c>
      <c r="G10" s="49" t="s">
        <v>11</v>
      </c>
      <c r="H10" s="5" t="s">
        <v>12</v>
      </c>
      <c r="I10" s="51" t="s">
        <v>13</v>
      </c>
      <c r="J10" s="51" t="s">
        <v>14</v>
      </c>
      <c r="K10" s="51" t="s">
        <v>15</v>
      </c>
      <c r="L10" s="55" t="s">
        <v>16</v>
      </c>
      <c r="M10" s="55"/>
      <c r="N10" s="55"/>
      <c r="O10" s="55" t="s">
        <v>17</v>
      </c>
      <c r="P10" s="55"/>
      <c r="Q10" s="51" t="s">
        <v>18</v>
      </c>
      <c r="R10" s="51" t="s">
        <v>19</v>
      </c>
      <c r="S10" s="51" t="s">
        <v>20</v>
      </c>
    </row>
    <row r="11" spans="1:19" s="4" customFormat="1" ht="36.950000000000003" customHeight="1" x14ac:dyDescent="0.2">
      <c r="A11" s="50"/>
      <c r="B11" s="52"/>
      <c r="C11" s="50"/>
      <c r="D11" s="54"/>
      <c r="E11" s="54"/>
      <c r="F11" s="54"/>
      <c r="G11" s="50"/>
      <c r="H11" s="5" t="s">
        <v>21</v>
      </c>
      <c r="I11" s="52"/>
      <c r="J11" s="52"/>
      <c r="K11" s="52"/>
      <c r="L11" s="5" t="s">
        <v>22</v>
      </c>
      <c r="M11" s="5" t="s">
        <v>23</v>
      </c>
      <c r="N11" s="5" t="s">
        <v>24</v>
      </c>
      <c r="O11" s="5" t="s">
        <v>22</v>
      </c>
      <c r="P11" s="5" t="s">
        <v>23</v>
      </c>
      <c r="Q11" s="52"/>
      <c r="R11" s="52"/>
      <c r="S11" s="52"/>
    </row>
    <row r="12" spans="1:19" s="1" customFormat="1" ht="11.1" customHeight="1" x14ac:dyDescent="0.2">
      <c r="A12" s="6" t="s">
        <v>25</v>
      </c>
      <c r="B12" s="6" t="s">
        <v>26</v>
      </c>
      <c r="C12" s="6" t="s">
        <v>27</v>
      </c>
      <c r="D12" s="6" t="s">
        <v>28</v>
      </c>
      <c r="E12" s="6" t="s">
        <v>29</v>
      </c>
      <c r="F12" s="6" t="s">
        <v>30</v>
      </c>
      <c r="G12" s="6" t="s">
        <v>31</v>
      </c>
      <c r="H12" s="6" t="s">
        <v>32</v>
      </c>
      <c r="I12" s="6" t="s">
        <v>33</v>
      </c>
      <c r="J12" s="6" t="s">
        <v>34</v>
      </c>
      <c r="K12" s="6" t="s">
        <v>35</v>
      </c>
      <c r="L12" s="6" t="s">
        <v>36</v>
      </c>
      <c r="M12" s="6" t="s">
        <v>37</v>
      </c>
      <c r="N12" s="6" t="s">
        <v>38</v>
      </c>
      <c r="O12" s="6" t="s">
        <v>39</v>
      </c>
      <c r="P12" s="6" t="s">
        <v>40</v>
      </c>
      <c r="Q12" s="6" t="s">
        <v>41</v>
      </c>
      <c r="R12" s="6" t="s">
        <v>42</v>
      </c>
      <c r="S12" s="6" t="s">
        <v>43</v>
      </c>
    </row>
    <row r="13" spans="1:19" s="1" customFormat="1" ht="12" customHeight="1" outlineLevel="1" x14ac:dyDescent="0.2">
      <c r="A13" s="7"/>
      <c r="B13" s="8" t="s">
        <v>44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>
        <f>ROUND($O$18+$O$20+$O$22+$O$23+$O$24+$O$25+$O$26+$O$27+$O$28+$O$29+$O$30+$O$31+$O$32+$O$34+$O$35+$O$36+$O$37+$O$38+$O$39+$O$40+$O$41+$O$42+$O$43+$O$44+$O$45+$O$47+$O$48+$O$49+$O$50+$O$51+$O$52+$O$53+$O$56+$O$58+$O$59+$O$60+$O$61+$O$62+$O$63+$O$64+$O$65+$O$66+$O$70+$O$72+$O$74+$O$75+$O$76+$O$77+$O$78+$O$79+$O$80+$O$81+$O$82+$O$83+$O$84+$O$85+$O$86+$O$89+$O$90+$O$91+$O$92+$O$95+$O$96+$O$97+$O$98+$O$99+$O$100+$O$102+$O$103+$O$104+$O$105+$O$107+$O$108+$O$109+$O$110+$O$111+$O$112+$O$113+$O$114+$O$115+$O$116+$O$118+$O$119+$O$120+$O$121+$O$122+$O$123+$O$125+$O$126+$O$127+$O$128+$O$129+$O$130+$O$131+$O$132+$O$133+$O$134+$O$135+$O$136,2)</f>
        <v>0</v>
      </c>
      <c r="P13" s="10">
        <f>ROUND($P$18+$P$20+$P$22+$P$23+$P$24+$P$25+$P$26+$P$27+$P$28+$P$29+$P$30+$P$31+$P$32+$P$34+$P$35+$P$36+$P$37+$P$38+$P$39+$P$40+$P$41+$P$42+$P$43+$P$44+$P$45+$P$47+$P$48+$P$49+$P$50+$P$51+$P$52+$P$53+$P$56+$P$58+$P$59+$P$60+$P$61+$P$62+$P$63+$P$64+$P$65+$P$66+$P$70+$P$72+$P$74+$P$75+$P$76+$P$77+$P$78+$P$79+$P$80+$P$81+$P$82+$P$83+$P$84+$P$85+$P$86+$P$89+$P$90+$P$91+$P$92+$P$95+$P$96+$P$97+$P$98+$P$99+$P$100+$P$102+$P$103+$P$104+$P$105+$P$107+$P$108+$P$109+$P$110+$P$111+$P$112+$P$113+$P$114+$P$115+$P$116+$P$118+$P$119+$P$120+$P$121+$P$122+$P$123+$P$125+$P$126+$P$127+$P$128+$P$129+$P$130+$P$131+$P$132+$P$133+$P$134+$P$135+$P$136,2)</f>
        <v>0</v>
      </c>
      <c r="Q13" s="10">
        <f>ROUND($Q$18+$Q$20+$Q$22+$Q$23+$Q$24+$Q$25+$Q$26+$Q$27+$Q$28+$Q$29+$Q$30+$Q$31+$Q$32+$Q$34+$Q$35+$Q$36+$Q$37+$Q$38+$Q$39+$Q$40+$Q$41+$Q$42+$Q$43+$Q$44+$Q$45+$Q$47+$Q$48+$Q$49+$Q$50+$Q$51+$Q$52+$Q$53+$Q$56+$Q$58+$Q$59+$Q$60+$Q$61+$Q$62+$Q$63+$Q$64+$Q$65+$Q$66+$Q$70+$Q$72+$Q$74+$Q$75+$Q$76+$Q$77+$Q$78+$Q$79+$Q$80+$Q$81+$Q$82+$Q$83+$Q$84+$Q$85+$Q$86+$Q$89+$Q$90+$Q$91+$Q$92+$Q$95+$Q$96+$Q$97+$Q$98+$Q$99+$Q$100+$Q$102+$Q$103+$Q$104+$Q$105+$Q$107+$Q$108+$Q$109+$Q$110+$Q$111+$Q$112+$Q$113+$Q$114+$Q$115+$Q$116+$Q$118+$Q$119+$Q$120+$Q$121+$Q$122+$Q$123+$Q$125+$Q$126+$Q$127+$Q$128+$Q$129+$Q$130+$Q$131+$Q$132+$Q$133+$Q$134+$Q$135+$Q$136,2)</f>
        <v>0</v>
      </c>
      <c r="R13" s="10"/>
      <c r="S13" s="10"/>
    </row>
    <row r="14" spans="1:19" s="1" customFormat="1" ht="12" customHeight="1" outlineLevel="2" x14ac:dyDescent="0.2">
      <c r="A14" s="7"/>
      <c r="B14" s="8" t="s">
        <v>45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>
        <f>ROUND($O$18+$O$20+$O$22+$O$23+$O$24+$O$25+$O$26+$O$27+$O$28+$O$29+$O$30+$O$31+$O$32+$O$34+$O$35+$O$36+$O$37+$O$38+$O$39+$O$40+$O$41+$O$42+$O$43+$O$44+$O$45+$O$47+$O$48+$O$49+$O$50+$O$51+$O$52+$O$53+$O$56+$O$58+$O$59+$O$60+$O$61+$O$62+$O$63+$O$64+$O$65+$O$66+$O$70+$O$72+$O$74+$O$75+$O$76+$O$77+$O$78+$O$79+$O$80+$O$81+$O$82+$O$83+$O$84+$O$85+$O$86+$O$89+$O$90+$O$91+$O$92+$O$95+$O$96+$O$97+$O$98+$O$99+$O$100+$O$102+$O$103+$O$104+$O$105+$O$107+$O$108+$O$109+$O$110+$O$111+$O$112+$O$113+$O$114+$O$115+$O$116+$O$118+$O$119+$O$120+$O$121+$O$122+$O$123+$O$125+$O$126+$O$127+$O$128+$O$129+$O$130+$O$131+$O$132+$O$133+$O$134+$O$135+$O$136,2)</f>
        <v>0</v>
      </c>
      <c r="P14" s="10">
        <f>ROUND($P$18+$P$20+$P$22+$P$23+$P$24+$P$25+$P$26+$P$27+$P$28+$P$29+$P$30+$P$31+$P$32+$P$34+$P$35+$P$36+$P$37+$P$38+$P$39+$P$40+$P$41+$P$42+$P$43+$P$44+$P$45+$P$47+$P$48+$P$49+$P$50+$P$51+$P$52+$P$53+$P$56+$P$58+$P$59+$P$60+$P$61+$P$62+$P$63+$P$64+$P$65+$P$66+$P$70+$P$72+$P$74+$P$75+$P$76+$P$77+$P$78+$P$79+$P$80+$P$81+$P$82+$P$83+$P$84+$P$85+$P$86+$P$89+$P$90+$P$91+$P$92+$P$95+$P$96+$P$97+$P$98+$P$99+$P$100+$P$102+$P$103+$P$104+$P$105+$P$107+$P$108+$P$109+$P$110+$P$111+$P$112+$P$113+$P$114+$P$115+$P$116+$P$118+$P$119+$P$120+$P$121+$P$122+$P$123+$P$125+$P$126+$P$127+$P$128+$P$129+$P$130+$P$131+$P$132+$P$133+$P$134+$P$135+$P$136,2)</f>
        <v>0</v>
      </c>
      <c r="Q14" s="10">
        <f>ROUND($Q$18+$Q$20+$Q$22+$Q$23+$Q$24+$Q$25+$Q$26+$Q$27+$Q$28+$Q$29+$Q$30+$Q$31+$Q$32+$Q$34+$Q$35+$Q$36+$Q$37+$Q$38+$Q$39+$Q$40+$Q$41+$Q$42+$Q$43+$Q$44+$Q$45+$Q$47+$Q$48+$Q$49+$Q$50+$Q$51+$Q$52+$Q$53+$Q$56+$Q$58+$Q$59+$Q$60+$Q$61+$Q$62+$Q$63+$Q$64+$Q$65+$Q$66+$Q$70+$Q$72+$Q$74+$Q$75+$Q$76+$Q$77+$Q$78+$Q$79+$Q$80+$Q$81+$Q$82+$Q$83+$Q$84+$Q$85+$Q$86+$Q$89+$Q$90+$Q$91+$Q$92+$Q$95+$Q$96+$Q$97+$Q$98+$Q$99+$Q$100+$Q$102+$Q$103+$Q$104+$Q$105+$Q$107+$Q$108+$Q$109+$Q$110+$Q$111+$Q$112+$Q$113+$Q$114+$Q$115+$Q$116+$Q$118+$Q$119+$Q$120+$Q$121+$Q$122+$Q$123+$Q$125+$Q$126+$Q$127+$Q$128+$Q$129+$Q$130+$Q$131+$Q$132+$Q$133+$Q$134+$Q$135+$Q$136,2)</f>
        <v>0</v>
      </c>
      <c r="R14" s="10"/>
      <c r="S14" s="10"/>
    </row>
    <row r="15" spans="1:19" s="1" customFormat="1" ht="12" customHeight="1" outlineLevel="3" x14ac:dyDescent="0.2">
      <c r="A15" s="7"/>
      <c r="B15" s="8" t="s">
        <v>46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>
        <f>ROUND($O$18+$O$20+$O$22+$O$23+$O$24+$O$25+$O$26+$O$27+$O$28+$O$29+$O$30+$O$31+$O$32+$O$34+$O$35+$O$36+$O$37+$O$38+$O$39+$O$40+$O$41+$O$42+$O$43+$O$44+$O$45+$O$47+$O$48+$O$49+$O$50+$O$51+$O$52+$O$53+$O$56+$O$58+$O$59+$O$60+$O$61+$O$62+$O$63+$O$64+$O$65+$O$66+$O$70+$O$72+$O$74+$O$75+$O$76+$O$77+$O$78+$O$79+$O$80+$O$81+$O$82+$O$83+$O$84+$O$85+$O$86+$O$89+$O$90+$O$91+$O$92+$O$95+$O$96+$O$97+$O$98+$O$99+$O$100+$O$102+$O$103+$O$104+$O$105+$O$107+$O$108+$O$109+$O$110+$O$111+$O$112+$O$113+$O$114+$O$115+$O$116+$O$118+$O$119+$O$120+$O$121+$O$122+$O$123+$O$125+$O$126+$O$127+$O$128+$O$129+$O$130+$O$131+$O$132+$O$133+$O$134+$O$135+$O$136,2)</f>
        <v>0</v>
      </c>
      <c r="P15" s="10">
        <f>ROUND($P$18+$P$20+$P$22+$P$23+$P$24+$P$25+$P$26+$P$27+$P$28+$P$29+$P$30+$P$31+$P$32+$P$34+$P$35+$P$36+$P$37+$P$38+$P$39+$P$40+$P$41+$P$42+$P$43+$P$44+$P$45+$P$47+$P$48+$P$49+$P$50+$P$51+$P$52+$P$53+$P$56+$P$58+$P$59+$P$60+$P$61+$P$62+$P$63+$P$64+$P$65+$P$66+$P$70+$P$72+$P$74+$P$75+$P$76+$P$77+$P$78+$P$79+$P$80+$P$81+$P$82+$P$83+$P$84+$P$85+$P$86+$P$89+$P$90+$P$91+$P$92+$P$95+$P$96+$P$97+$P$98+$P$99+$P$100+$P$102+$P$103+$P$104+$P$105+$P$107+$P$108+$P$109+$P$110+$P$111+$P$112+$P$113+$P$114+$P$115+$P$116+$P$118+$P$119+$P$120+$P$121+$P$122+$P$123+$P$125+$P$126+$P$127+$P$128+$P$129+$P$130+$P$131+$P$132+$P$133+$P$134+$P$135+$P$136,2)</f>
        <v>0</v>
      </c>
      <c r="Q15" s="10">
        <f>ROUND($Q$18+$Q$20+$Q$22+$Q$23+$Q$24+$Q$25+$Q$26+$Q$27+$Q$28+$Q$29+$Q$30+$Q$31+$Q$32+$Q$34+$Q$35+$Q$36+$Q$37+$Q$38+$Q$39+$Q$40+$Q$41+$Q$42+$Q$43+$Q$44+$Q$45+$Q$47+$Q$48+$Q$49+$Q$50+$Q$51+$Q$52+$Q$53+$Q$56+$Q$58+$Q$59+$Q$60+$Q$61+$Q$62+$Q$63+$Q$64+$Q$65+$Q$66+$Q$70+$Q$72+$Q$74+$Q$75+$Q$76+$Q$77+$Q$78+$Q$79+$Q$80+$Q$81+$Q$82+$Q$83+$Q$84+$Q$85+$Q$86+$Q$89+$Q$90+$Q$91+$Q$92+$Q$95+$Q$96+$Q$97+$Q$98+$Q$99+$Q$100+$Q$102+$Q$103+$Q$104+$Q$105+$Q$107+$Q$108+$Q$109+$Q$110+$Q$111+$Q$112+$Q$113+$Q$114+$Q$115+$Q$116+$Q$118+$Q$119+$Q$120+$Q$121+$Q$122+$Q$123+$Q$125+$Q$126+$Q$127+$Q$128+$Q$129+$Q$130+$Q$131+$Q$132+$Q$133+$Q$134+$Q$135+$Q$136,2)</f>
        <v>0</v>
      </c>
      <c r="R15" s="10"/>
      <c r="S15" s="10"/>
    </row>
    <row r="16" spans="1:19" s="1" customFormat="1" ht="12" customHeight="1" outlineLevel="4" x14ac:dyDescent="0.2">
      <c r="A16" s="7"/>
      <c r="B16" s="8" t="s">
        <v>47</v>
      </c>
      <c r="C16" s="9"/>
      <c r="D16" s="9"/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>
        <f>ROUND($O$18+$O$20,2)</f>
        <v>0</v>
      </c>
      <c r="P16" s="10">
        <f>ROUND($P$18+$P$20,2)</f>
        <v>0</v>
      </c>
      <c r="Q16" s="10">
        <f>ROUND($Q$18+$Q$20,2)</f>
        <v>0</v>
      </c>
      <c r="R16" s="10"/>
      <c r="S16" s="10"/>
    </row>
    <row r="17" spans="1:19" s="11" customFormat="1" ht="11.1" customHeight="1" outlineLevel="5" x14ac:dyDescent="0.15">
      <c r="A17" s="12">
        <v>1</v>
      </c>
      <c r="B17" s="13" t="s">
        <v>48</v>
      </c>
      <c r="C17" s="14" t="s">
        <v>49</v>
      </c>
      <c r="D17" s="14"/>
      <c r="E17" s="14"/>
      <c r="F17" s="14"/>
      <c r="G17" s="14"/>
      <c r="H17" s="15">
        <v>69</v>
      </c>
      <c r="I17" s="15">
        <v>69</v>
      </c>
      <c r="J17" s="16"/>
      <c r="K17" s="16">
        <f>$K$18</f>
        <v>69</v>
      </c>
      <c r="L17" s="16"/>
      <c r="M17" s="16"/>
      <c r="N17" s="16">
        <f>ROUND($Q$17/$K$17,2)</f>
        <v>0</v>
      </c>
      <c r="O17" s="16">
        <f>ROUND($O$18,2)</f>
        <v>0</v>
      </c>
      <c r="P17" s="16">
        <f>ROUND($P$18,2)</f>
        <v>0</v>
      </c>
      <c r="Q17" s="16">
        <f>ROUND($Q$18,2)</f>
        <v>0</v>
      </c>
      <c r="R17" s="17"/>
      <c r="S17" s="71"/>
    </row>
    <row r="18" spans="1:19" s="18" customFormat="1" ht="11.1" customHeight="1" outlineLevel="6" x14ac:dyDescent="0.2">
      <c r="A18" s="19"/>
      <c r="B18" s="20" t="s">
        <v>22</v>
      </c>
      <c r="C18" s="21" t="s">
        <v>49</v>
      </c>
      <c r="D18" s="21"/>
      <c r="E18" s="21"/>
      <c r="F18" s="21"/>
      <c r="G18" s="21"/>
      <c r="H18" s="22">
        <v>69</v>
      </c>
      <c r="I18" s="22">
        <f>$H$18</f>
        <v>69</v>
      </c>
      <c r="J18" s="22">
        <v>1</v>
      </c>
      <c r="K18" s="23">
        <f>ROUND($I$18*$J$18,3)</f>
        <v>69</v>
      </c>
      <c r="L18" s="60"/>
      <c r="M18" s="61"/>
      <c r="N18" s="56">
        <f>ROUND($M$18+$L$18,2)</f>
        <v>0</v>
      </c>
      <c r="O18" s="23">
        <f>ROUND($I$18*$L$18,2)</f>
        <v>0</v>
      </c>
      <c r="P18" s="23">
        <f>ROUND($K$18*$M$18,2)</f>
        <v>0</v>
      </c>
      <c r="Q18" s="23">
        <f>ROUND($P$18+$O$18,2)</f>
        <v>0</v>
      </c>
      <c r="R18" s="23"/>
      <c r="S18" s="72"/>
    </row>
    <row r="19" spans="1:19" s="11" customFormat="1" ht="11.1" customHeight="1" outlineLevel="5" x14ac:dyDescent="0.15">
      <c r="A19" s="12">
        <v>2</v>
      </c>
      <c r="B19" s="13" t="s">
        <v>50</v>
      </c>
      <c r="C19" s="14" t="s">
        <v>49</v>
      </c>
      <c r="D19" s="14"/>
      <c r="E19" s="14"/>
      <c r="F19" s="14"/>
      <c r="G19" s="14"/>
      <c r="H19" s="15">
        <v>59</v>
      </c>
      <c r="I19" s="15">
        <v>59</v>
      </c>
      <c r="J19" s="16"/>
      <c r="K19" s="16">
        <f>$K$20</f>
        <v>59</v>
      </c>
      <c r="L19" s="62"/>
      <c r="M19" s="62"/>
      <c r="N19" s="16">
        <f>ROUND($Q$19/$K$19,2)</f>
        <v>0</v>
      </c>
      <c r="O19" s="16">
        <f>ROUND($O$20,2)</f>
        <v>0</v>
      </c>
      <c r="P19" s="16">
        <f>ROUND($P$20,2)</f>
        <v>0</v>
      </c>
      <c r="Q19" s="16">
        <f>ROUND($Q$20,2)</f>
        <v>0</v>
      </c>
      <c r="R19" s="17"/>
      <c r="S19" s="71"/>
    </row>
    <row r="20" spans="1:19" s="18" customFormat="1" ht="11.1" customHeight="1" outlineLevel="6" x14ac:dyDescent="0.2">
      <c r="A20" s="19"/>
      <c r="B20" s="20" t="s">
        <v>22</v>
      </c>
      <c r="C20" s="21" t="s">
        <v>49</v>
      </c>
      <c r="D20" s="21"/>
      <c r="E20" s="21"/>
      <c r="F20" s="21"/>
      <c r="G20" s="21"/>
      <c r="H20" s="22">
        <v>59</v>
      </c>
      <c r="I20" s="22">
        <f>$H$20</f>
        <v>59</v>
      </c>
      <c r="J20" s="22">
        <v>1</v>
      </c>
      <c r="K20" s="23">
        <f>ROUND($I$20*$J$20,3)</f>
        <v>59</v>
      </c>
      <c r="L20" s="60"/>
      <c r="M20" s="61"/>
      <c r="N20" s="56">
        <f>ROUND($M$20+$L$20,2)</f>
        <v>0</v>
      </c>
      <c r="O20" s="23">
        <f>ROUND($I$20*$L$20,2)</f>
        <v>0</v>
      </c>
      <c r="P20" s="23">
        <f>ROUND($K$20*$M$20,2)</f>
        <v>0</v>
      </c>
      <c r="Q20" s="23">
        <f>ROUND($P$20+$O$20,2)</f>
        <v>0</v>
      </c>
      <c r="R20" s="23"/>
      <c r="S20" s="72"/>
    </row>
    <row r="21" spans="1:19" s="1" customFormat="1" ht="12" customHeight="1" outlineLevel="4" x14ac:dyDescent="0.2">
      <c r="A21" s="7"/>
      <c r="B21" s="8" t="s">
        <v>51</v>
      </c>
      <c r="C21" s="9"/>
      <c r="D21" s="9"/>
      <c r="E21" s="9"/>
      <c r="F21" s="9"/>
      <c r="G21" s="9"/>
      <c r="H21" s="10"/>
      <c r="I21" s="10"/>
      <c r="J21" s="10"/>
      <c r="K21" s="10"/>
      <c r="L21" s="63"/>
      <c r="M21" s="63"/>
      <c r="N21" s="10"/>
      <c r="O21" s="10">
        <f>ROUND($O$22+$O$23+$O$24+$O$25+$O$26+$O$27+$O$28+$O$29+$O$30+$O$31+$O$32,2)</f>
        <v>0</v>
      </c>
      <c r="P21" s="10">
        <f>ROUND($P$22+$P$23+$P$24+$P$25+$P$26+$P$27+$P$28+$P$29+$P$30+$P$31+$P$32,2)</f>
        <v>0</v>
      </c>
      <c r="Q21" s="10">
        <f>ROUND($Q$22+$Q$23+$Q$24+$Q$25+$Q$26+$Q$27+$Q$28+$Q$29+$Q$30+$Q$31+$Q$32,2)</f>
        <v>0</v>
      </c>
      <c r="R21" s="10"/>
      <c r="S21" s="63"/>
    </row>
    <row r="22" spans="1:19" s="1" customFormat="1" ht="56.1" customHeight="1" outlineLevel="5" x14ac:dyDescent="0.2">
      <c r="A22" s="24"/>
      <c r="B22" s="25" t="s">
        <v>52</v>
      </c>
      <c r="C22" s="26" t="s">
        <v>53</v>
      </c>
      <c r="D22" s="26"/>
      <c r="E22" s="26"/>
      <c r="F22" s="26"/>
      <c r="G22" s="26"/>
      <c r="H22" s="27">
        <v>150</v>
      </c>
      <c r="I22" s="27">
        <f>$H$22</f>
        <v>150</v>
      </c>
      <c r="J22" s="29">
        <v>1</v>
      </c>
      <c r="K22" s="28">
        <f>ROUND($I$22*$J$22,3)</f>
        <v>150</v>
      </c>
      <c r="L22" s="64"/>
      <c r="M22" s="65"/>
      <c r="N22" s="57">
        <f>ROUND($M$22+$L$22,2)</f>
        <v>0</v>
      </c>
      <c r="O22" s="28">
        <f>ROUND($I$22*$L$22,2)</f>
        <v>0</v>
      </c>
      <c r="P22" s="28">
        <f>ROUND($K$22*$M$22,2)</f>
        <v>0</v>
      </c>
      <c r="Q22" s="28">
        <f>ROUND($P$22+$O$22,2)</f>
        <v>0</v>
      </c>
      <c r="R22" s="30" t="s">
        <v>54</v>
      </c>
      <c r="S22" s="73"/>
    </row>
    <row r="23" spans="1:19" s="1" customFormat="1" ht="21.95" customHeight="1" outlineLevel="5" x14ac:dyDescent="0.2">
      <c r="A23" s="24"/>
      <c r="B23" s="25" t="s">
        <v>55</v>
      </c>
      <c r="C23" s="26" t="s">
        <v>53</v>
      </c>
      <c r="D23" s="26"/>
      <c r="E23" s="26"/>
      <c r="F23" s="26"/>
      <c r="G23" s="26"/>
      <c r="H23" s="27">
        <v>150</v>
      </c>
      <c r="I23" s="27">
        <f>$H$23</f>
        <v>150</v>
      </c>
      <c r="J23" s="29">
        <v>1</v>
      </c>
      <c r="K23" s="28">
        <f>ROUND($I$23*$J$23,3)</f>
        <v>150</v>
      </c>
      <c r="L23" s="65"/>
      <c r="M23" s="65"/>
      <c r="N23" s="28">
        <f>ROUND($M$23+$L$23,2)</f>
        <v>0</v>
      </c>
      <c r="O23" s="28">
        <f>ROUND($I$23*$L$23,2)</f>
        <v>0</v>
      </c>
      <c r="P23" s="28">
        <f>ROUND($K$23*$M$23,2)</f>
        <v>0</v>
      </c>
      <c r="Q23" s="28">
        <f>ROUND($P$23+$O$23,2)</f>
        <v>0</v>
      </c>
      <c r="R23" s="30" t="s">
        <v>56</v>
      </c>
      <c r="S23" s="73"/>
    </row>
    <row r="24" spans="1:19" s="1" customFormat="1" ht="21.95" customHeight="1" outlineLevel="5" x14ac:dyDescent="0.2">
      <c r="A24" s="24"/>
      <c r="B24" s="25" t="s">
        <v>57</v>
      </c>
      <c r="C24" s="26" t="s">
        <v>49</v>
      </c>
      <c r="D24" s="26"/>
      <c r="E24" s="26"/>
      <c r="F24" s="26"/>
      <c r="G24" s="26"/>
      <c r="H24" s="27">
        <v>2</v>
      </c>
      <c r="I24" s="27">
        <f>$H$24</f>
        <v>2</v>
      </c>
      <c r="J24" s="29">
        <v>1</v>
      </c>
      <c r="K24" s="28">
        <f>ROUND($I$24*$J$24,3)</f>
        <v>2</v>
      </c>
      <c r="L24" s="65"/>
      <c r="M24" s="65"/>
      <c r="N24" s="28">
        <f>ROUND($M$24+$L$24,2)</f>
        <v>0</v>
      </c>
      <c r="O24" s="28">
        <f>ROUND($I$24*$L$24,2)</f>
        <v>0</v>
      </c>
      <c r="P24" s="28">
        <f>ROUND($K$24*$M$24,2)</f>
        <v>0</v>
      </c>
      <c r="Q24" s="28">
        <f>ROUND($P$24+$O$24,2)</f>
        <v>0</v>
      </c>
      <c r="R24" s="30" t="s">
        <v>56</v>
      </c>
      <c r="S24" s="73"/>
    </row>
    <row r="25" spans="1:19" s="1" customFormat="1" ht="21.95" customHeight="1" outlineLevel="5" x14ac:dyDescent="0.2">
      <c r="A25" s="24"/>
      <c r="B25" s="25" t="s">
        <v>58</v>
      </c>
      <c r="C25" s="26" t="s">
        <v>49</v>
      </c>
      <c r="D25" s="26"/>
      <c r="E25" s="26"/>
      <c r="F25" s="26"/>
      <c r="G25" s="26"/>
      <c r="H25" s="27">
        <v>4</v>
      </c>
      <c r="I25" s="27">
        <f>$H$25</f>
        <v>4</v>
      </c>
      <c r="J25" s="29">
        <v>1</v>
      </c>
      <c r="K25" s="28">
        <f>ROUND($I$25*$J$25,3)</f>
        <v>4</v>
      </c>
      <c r="L25" s="65"/>
      <c r="M25" s="65"/>
      <c r="N25" s="28">
        <f>ROUND($M$25+$L$25,2)</f>
        <v>0</v>
      </c>
      <c r="O25" s="28">
        <f>ROUND($I$25*$L$25,2)</f>
        <v>0</v>
      </c>
      <c r="P25" s="28">
        <f>ROUND($K$25*$M$25,2)</f>
        <v>0</v>
      </c>
      <c r="Q25" s="28">
        <f>ROUND($P$25+$O$25,2)</f>
        <v>0</v>
      </c>
      <c r="R25" s="30" t="s">
        <v>56</v>
      </c>
      <c r="S25" s="73"/>
    </row>
    <row r="26" spans="1:19" s="1" customFormat="1" ht="56.1" customHeight="1" outlineLevel="5" x14ac:dyDescent="0.2">
      <c r="A26" s="24"/>
      <c r="B26" s="25" t="s">
        <v>59</v>
      </c>
      <c r="C26" s="26" t="s">
        <v>49</v>
      </c>
      <c r="D26" s="26"/>
      <c r="E26" s="26"/>
      <c r="F26" s="26"/>
      <c r="G26" s="26"/>
      <c r="H26" s="27">
        <v>4</v>
      </c>
      <c r="I26" s="27">
        <f>$H$26</f>
        <v>4</v>
      </c>
      <c r="J26" s="29">
        <v>1</v>
      </c>
      <c r="K26" s="28">
        <f>ROUND($I$26*$J$26,3)</f>
        <v>4</v>
      </c>
      <c r="L26" s="65"/>
      <c r="M26" s="65"/>
      <c r="N26" s="28">
        <f>ROUND($M$26+$L$26,2)</f>
        <v>0</v>
      </c>
      <c r="O26" s="28">
        <f>ROUND($I$26*$L$26,2)</f>
        <v>0</v>
      </c>
      <c r="P26" s="28">
        <f>ROUND($K$26*$M$26,2)</f>
        <v>0</v>
      </c>
      <c r="Q26" s="28">
        <f>ROUND($P$26+$O$26,2)</f>
        <v>0</v>
      </c>
      <c r="R26" s="30" t="s">
        <v>54</v>
      </c>
      <c r="S26" s="73"/>
    </row>
    <row r="27" spans="1:19" s="1" customFormat="1" ht="21.95" customHeight="1" outlineLevel="5" x14ac:dyDescent="0.2">
      <c r="A27" s="24"/>
      <c r="B27" s="25" t="s">
        <v>60</v>
      </c>
      <c r="C27" s="26" t="s">
        <v>49</v>
      </c>
      <c r="D27" s="26"/>
      <c r="E27" s="26"/>
      <c r="F27" s="26"/>
      <c r="G27" s="26"/>
      <c r="H27" s="27">
        <v>4</v>
      </c>
      <c r="I27" s="27">
        <f>$H$27</f>
        <v>4</v>
      </c>
      <c r="J27" s="29">
        <v>1</v>
      </c>
      <c r="K27" s="28">
        <f>ROUND($I$27*$J$27,3)</f>
        <v>4</v>
      </c>
      <c r="L27" s="65"/>
      <c r="M27" s="65"/>
      <c r="N27" s="28">
        <f>ROUND($M$27+$L$27,2)</f>
        <v>0</v>
      </c>
      <c r="O27" s="28">
        <f>ROUND($I$27*$L$27,2)</f>
        <v>0</v>
      </c>
      <c r="P27" s="28">
        <f>ROUND($K$27*$M$27,2)</f>
        <v>0</v>
      </c>
      <c r="Q27" s="28">
        <f>ROUND($P$27+$O$27,2)</f>
        <v>0</v>
      </c>
      <c r="R27" s="30" t="s">
        <v>56</v>
      </c>
      <c r="S27" s="73"/>
    </row>
    <row r="28" spans="1:19" s="1" customFormat="1" ht="56.1" customHeight="1" outlineLevel="5" x14ac:dyDescent="0.2">
      <c r="A28" s="24"/>
      <c r="B28" s="25" t="s">
        <v>61</v>
      </c>
      <c r="C28" s="26" t="s">
        <v>53</v>
      </c>
      <c r="D28" s="26"/>
      <c r="E28" s="26"/>
      <c r="F28" s="26"/>
      <c r="G28" s="26"/>
      <c r="H28" s="27">
        <v>60</v>
      </c>
      <c r="I28" s="27">
        <f>$H$28</f>
        <v>60</v>
      </c>
      <c r="J28" s="29">
        <v>1</v>
      </c>
      <c r="K28" s="28">
        <f>ROUND($I$28*$J$28,3)</f>
        <v>60</v>
      </c>
      <c r="L28" s="64"/>
      <c r="M28" s="65"/>
      <c r="N28" s="57">
        <f>ROUND($M$28+$L$28,2)</f>
        <v>0</v>
      </c>
      <c r="O28" s="28">
        <f>ROUND($I$28*$L$28,2)</f>
        <v>0</v>
      </c>
      <c r="P28" s="28">
        <f>ROUND($K$28*$M$28,2)</f>
        <v>0</v>
      </c>
      <c r="Q28" s="28">
        <f>ROUND($P$28+$O$28,2)</f>
        <v>0</v>
      </c>
      <c r="R28" s="30" t="s">
        <v>54</v>
      </c>
      <c r="S28" s="73"/>
    </row>
    <row r="29" spans="1:19" s="1" customFormat="1" ht="56.1" customHeight="1" outlineLevel="5" x14ac:dyDescent="0.2">
      <c r="A29" s="24"/>
      <c r="B29" s="25" t="s">
        <v>62</v>
      </c>
      <c r="C29" s="26" t="s">
        <v>53</v>
      </c>
      <c r="D29" s="26"/>
      <c r="E29" s="26"/>
      <c r="F29" s="26"/>
      <c r="G29" s="26"/>
      <c r="H29" s="27">
        <v>470</v>
      </c>
      <c r="I29" s="27">
        <f>$H$29</f>
        <v>470</v>
      </c>
      <c r="J29" s="29">
        <v>1</v>
      </c>
      <c r="K29" s="28">
        <f>ROUND($I$29*$J$29,3)</f>
        <v>470</v>
      </c>
      <c r="L29" s="64"/>
      <c r="M29" s="65"/>
      <c r="N29" s="57">
        <f>ROUND($M$29+$L$29,2)</f>
        <v>0</v>
      </c>
      <c r="O29" s="28">
        <f>ROUND($I$29*$L$29,2)</f>
        <v>0</v>
      </c>
      <c r="P29" s="28">
        <f>ROUND($K$29*$M$29,2)</f>
        <v>0</v>
      </c>
      <c r="Q29" s="28">
        <f>ROUND($P$29+$O$29,2)</f>
        <v>0</v>
      </c>
      <c r="R29" s="30" t="s">
        <v>54</v>
      </c>
      <c r="S29" s="73"/>
    </row>
    <row r="30" spans="1:19" s="1" customFormat="1" ht="56.1" customHeight="1" outlineLevel="5" x14ac:dyDescent="0.2">
      <c r="A30" s="24"/>
      <c r="B30" s="25" t="s">
        <v>63</v>
      </c>
      <c r="C30" s="26" t="s">
        <v>53</v>
      </c>
      <c r="D30" s="26"/>
      <c r="E30" s="26"/>
      <c r="F30" s="26"/>
      <c r="G30" s="26"/>
      <c r="H30" s="31">
        <v>10180</v>
      </c>
      <c r="I30" s="31">
        <f>$H$30</f>
        <v>10180</v>
      </c>
      <c r="J30" s="29">
        <v>1</v>
      </c>
      <c r="K30" s="28">
        <f>ROUND($I$30*$J$30,3)</f>
        <v>10180</v>
      </c>
      <c r="L30" s="64"/>
      <c r="M30" s="65"/>
      <c r="N30" s="57">
        <f>ROUND($M$30+$L$30,2)</f>
        <v>0</v>
      </c>
      <c r="O30" s="28">
        <f>ROUND($I$30*$L$30,2)</f>
        <v>0</v>
      </c>
      <c r="P30" s="28">
        <f>ROUND($K$30*$M$30,2)</f>
        <v>0</v>
      </c>
      <c r="Q30" s="28">
        <f>ROUND($P$30+$O$30,2)</f>
        <v>0</v>
      </c>
      <c r="R30" s="30" t="s">
        <v>54</v>
      </c>
      <c r="S30" s="73"/>
    </row>
    <row r="31" spans="1:19" s="1" customFormat="1" ht="56.1" customHeight="1" outlineLevel="5" x14ac:dyDescent="0.2">
      <c r="A31" s="24"/>
      <c r="B31" s="25" t="s">
        <v>64</v>
      </c>
      <c r="C31" s="26" t="s">
        <v>53</v>
      </c>
      <c r="D31" s="26"/>
      <c r="E31" s="26"/>
      <c r="F31" s="26"/>
      <c r="G31" s="26"/>
      <c r="H31" s="31">
        <v>1020</v>
      </c>
      <c r="I31" s="31">
        <f>$H$31</f>
        <v>1020</v>
      </c>
      <c r="J31" s="29">
        <v>1</v>
      </c>
      <c r="K31" s="28">
        <f>ROUND($I$31*$J$31,3)</f>
        <v>1020</v>
      </c>
      <c r="L31" s="64"/>
      <c r="M31" s="65"/>
      <c r="N31" s="57">
        <f>ROUND($M$31+$L$31,2)</f>
        <v>0</v>
      </c>
      <c r="O31" s="28">
        <f>ROUND($I$31*$L$31,2)</f>
        <v>0</v>
      </c>
      <c r="P31" s="28">
        <f>ROUND($K$31*$M$31,2)</f>
        <v>0</v>
      </c>
      <c r="Q31" s="28">
        <f>ROUND($P$31+$O$31,2)</f>
        <v>0</v>
      </c>
      <c r="R31" s="30" t="s">
        <v>54</v>
      </c>
      <c r="S31" s="73"/>
    </row>
    <row r="32" spans="1:19" s="1" customFormat="1" ht="56.1" customHeight="1" outlineLevel="5" x14ac:dyDescent="0.2">
      <c r="A32" s="24"/>
      <c r="B32" s="25" t="s">
        <v>65</v>
      </c>
      <c r="C32" s="26" t="s">
        <v>53</v>
      </c>
      <c r="D32" s="26"/>
      <c r="E32" s="26"/>
      <c r="F32" s="26"/>
      <c r="G32" s="26"/>
      <c r="H32" s="27">
        <v>150</v>
      </c>
      <c r="I32" s="27">
        <f>$H$32</f>
        <v>150</v>
      </c>
      <c r="J32" s="29">
        <v>1</v>
      </c>
      <c r="K32" s="28">
        <f>ROUND($I$32*$J$32,3)</f>
        <v>150</v>
      </c>
      <c r="L32" s="64"/>
      <c r="M32" s="65"/>
      <c r="N32" s="57">
        <f>ROUND($M$32+$L$32,2)</f>
        <v>0</v>
      </c>
      <c r="O32" s="28">
        <f>ROUND($I$32*$L$32,2)</f>
        <v>0</v>
      </c>
      <c r="P32" s="28">
        <f>ROUND($K$32*$M$32,2)</f>
        <v>0</v>
      </c>
      <c r="Q32" s="28">
        <f>ROUND($P$32+$O$32,2)</f>
        <v>0</v>
      </c>
      <c r="R32" s="30" t="s">
        <v>54</v>
      </c>
      <c r="S32" s="73"/>
    </row>
    <row r="33" spans="1:19" s="1" customFormat="1" ht="12" customHeight="1" outlineLevel="4" x14ac:dyDescent="0.2">
      <c r="A33" s="7"/>
      <c r="B33" s="8" t="s">
        <v>66</v>
      </c>
      <c r="C33" s="9"/>
      <c r="D33" s="9"/>
      <c r="E33" s="9"/>
      <c r="F33" s="9"/>
      <c r="G33" s="9"/>
      <c r="H33" s="10"/>
      <c r="I33" s="10"/>
      <c r="J33" s="10"/>
      <c r="K33" s="10"/>
      <c r="L33" s="63"/>
      <c r="M33" s="63"/>
      <c r="N33" s="10"/>
      <c r="O33" s="10">
        <f>ROUND($O$34+$O$35+$O$36+$O$37+$O$38+$O$39+$O$40+$O$41+$O$42+$O$43+$O$44+$O$45,2)</f>
        <v>0</v>
      </c>
      <c r="P33" s="10">
        <f>ROUND($P$34+$P$35+$P$36+$P$37+$P$38+$P$39+$P$40+$P$41+$P$42+$P$43+$P$44+$P$45,2)</f>
        <v>0</v>
      </c>
      <c r="Q33" s="10">
        <f>ROUND($Q$34+$Q$35+$Q$36+$Q$37+$Q$38+$Q$39+$Q$40+$Q$41+$Q$42+$Q$43+$Q$44+$Q$45,2)</f>
        <v>0</v>
      </c>
      <c r="R33" s="10"/>
      <c r="S33" s="63"/>
    </row>
    <row r="34" spans="1:19" s="1" customFormat="1" ht="56.1" customHeight="1" outlineLevel="5" x14ac:dyDescent="0.2">
      <c r="A34" s="24"/>
      <c r="B34" s="25" t="s">
        <v>67</v>
      </c>
      <c r="C34" s="26" t="s">
        <v>53</v>
      </c>
      <c r="D34" s="26"/>
      <c r="E34" s="26"/>
      <c r="F34" s="26"/>
      <c r="G34" s="26"/>
      <c r="H34" s="27">
        <v>45</v>
      </c>
      <c r="I34" s="27">
        <f>$H$34</f>
        <v>45</v>
      </c>
      <c r="J34" s="29">
        <v>1</v>
      </c>
      <c r="K34" s="28">
        <f>ROUND($I$34*$J$34,3)</f>
        <v>45</v>
      </c>
      <c r="L34" s="64"/>
      <c r="M34" s="65"/>
      <c r="N34" s="57">
        <f>ROUND($M$34+$L$34,2)</f>
        <v>0</v>
      </c>
      <c r="O34" s="28">
        <f>ROUND($I$34*$L$34,2)</f>
        <v>0</v>
      </c>
      <c r="P34" s="28">
        <f>ROUND($K$34*$M$34,2)</f>
        <v>0</v>
      </c>
      <c r="Q34" s="28">
        <f>ROUND($P$34+$O$34,2)</f>
        <v>0</v>
      </c>
      <c r="R34" s="30" t="s">
        <v>54</v>
      </c>
      <c r="S34" s="73"/>
    </row>
    <row r="35" spans="1:19" s="1" customFormat="1" ht="56.1" customHeight="1" outlineLevel="5" x14ac:dyDescent="0.2">
      <c r="A35" s="24"/>
      <c r="B35" s="25" t="s">
        <v>68</v>
      </c>
      <c r="C35" s="26" t="s">
        <v>53</v>
      </c>
      <c r="D35" s="26"/>
      <c r="E35" s="26"/>
      <c r="F35" s="26"/>
      <c r="G35" s="26"/>
      <c r="H35" s="27">
        <v>330</v>
      </c>
      <c r="I35" s="27">
        <f>$H$35</f>
        <v>330</v>
      </c>
      <c r="J35" s="29">
        <v>1</v>
      </c>
      <c r="K35" s="28">
        <f>ROUND($I$35*$J$35,3)</f>
        <v>330</v>
      </c>
      <c r="L35" s="64"/>
      <c r="M35" s="65"/>
      <c r="N35" s="57">
        <f>ROUND($M$35+$L$35,2)</f>
        <v>0</v>
      </c>
      <c r="O35" s="28">
        <f>ROUND($I$35*$L$35,2)</f>
        <v>0</v>
      </c>
      <c r="P35" s="28">
        <f>ROUND($K$35*$M$35,2)</f>
        <v>0</v>
      </c>
      <c r="Q35" s="28">
        <f>ROUND($P$35+$O$35,2)</f>
        <v>0</v>
      </c>
      <c r="R35" s="30" t="s">
        <v>54</v>
      </c>
      <c r="S35" s="73"/>
    </row>
    <row r="36" spans="1:19" s="1" customFormat="1" ht="56.1" customHeight="1" outlineLevel="5" x14ac:dyDescent="0.2">
      <c r="A36" s="24"/>
      <c r="B36" s="25" t="s">
        <v>69</v>
      </c>
      <c r="C36" s="26" t="s">
        <v>53</v>
      </c>
      <c r="D36" s="26"/>
      <c r="E36" s="26"/>
      <c r="F36" s="26"/>
      <c r="G36" s="26"/>
      <c r="H36" s="27">
        <v>210</v>
      </c>
      <c r="I36" s="27">
        <f>$H$36</f>
        <v>210</v>
      </c>
      <c r="J36" s="29">
        <v>1</v>
      </c>
      <c r="K36" s="28">
        <f>ROUND($I$36*$J$36,3)</f>
        <v>210</v>
      </c>
      <c r="L36" s="64"/>
      <c r="M36" s="65"/>
      <c r="N36" s="57">
        <f>ROUND($M$36+$L$36,2)</f>
        <v>0</v>
      </c>
      <c r="O36" s="28">
        <f>ROUND($I$36*$L$36,2)</f>
        <v>0</v>
      </c>
      <c r="P36" s="28">
        <f>ROUND($K$36*$M$36,2)</f>
        <v>0</v>
      </c>
      <c r="Q36" s="28">
        <f>ROUND($P$36+$O$36,2)</f>
        <v>0</v>
      </c>
      <c r="R36" s="30" t="s">
        <v>54</v>
      </c>
      <c r="S36" s="73"/>
    </row>
    <row r="37" spans="1:19" s="1" customFormat="1" ht="56.1" customHeight="1" outlineLevel="5" x14ac:dyDescent="0.2">
      <c r="A37" s="24"/>
      <c r="B37" s="25" t="s">
        <v>70</v>
      </c>
      <c r="C37" s="26" t="s">
        <v>53</v>
      </c>
      <c r="D37" s="26"/>
      <c r="E37" s="26"/>
      <c r="F37" s="26"/>
      <c r="G37" s="26"/>
      <c r="H37" s="27">
        <v>200</v>
      </c>
      <c r="I37" s="27">
        <f>$H$37</f>
        <v>200</v>
      </c>
      <c r="J37" s="29">
        <v>1</v>
      </c>
      <c r="K37" s="28">
        <f>ROUND($I$37*$J$37,3)</f>
        <v>200</v>
      </c>
      <c r="L37" s="64"/>
      <c r="M37" s="65"/>
      <c r="N37" s="57">
        <f>ROUND($M$37+$L$37,2)</f>
        <v>0</v>
      </c>
      <c r="O37" s="28">
        <f>ROUND($I$37*$L$37,2)</f>
        <v>0</v>
      </c>
      <c r="P37" s="28">
        <f>ROUND($K$37*$M$37,2)</f>
        <v>0</v>
      </c>
      <c r="Q37" s="28">
        <f>ROUND($P$37+$O$37,2)</f>
        <v>0</v>
      </c>
      <c r="R37" s="30" t="s">
        <v>54</v>
      </c>
      <c r="S37" s="73"/>
    </row>
    <row r="38" spans="1:19" s="1" customFormat="1" ht="56.1" customHeight="1" outlineLevel="5" x14ac:dyDescent="0.2">
      <c r="A38" s="24"/>
      <c r="B38" s="25" t="s">
        <v>71</v>
      </c>
      <c r="C38" s="26" t="s">
        <v>53</v>
      </c>
      <c r="D38" s="26"/>
      <c r="E38" s="26"/>
      <c r="F38" s="26"/>
      <c r="G38" s="26"/>
      <c r="H38" s="27">
        <v>180</v>
      </c>
      <c r="I38" s="27">
        <f>$H$38</f>
        <v>180</v>
      </c>
      <c r="J38" s="29">
        <v>1</v>
      </c>
      <c r="K38" s="28">
        <f>ROUND($I$38*$J$38,3)</f>
        <v>180</v>
      </c>
      <c r="L38" s="64"/>
      <c r="M38" s="65"/>
      <c r="N38" s="57">
        <f>ROUND($M$38+$L$38,2)</f>
        <v>0</v>
      </c>
      <c r="O38" s="28">
        <f>ROUND($I$38*$L$38,2)</f>
        <v>0</v>
      </c>
      <c r="P38" s="28">
        <f>ROUND($K$38*$M$38,2)</f>
        <v>0</v>
      </c>
      <c r="Q38" s="28">
        <f>ROUND($P$38+$O$38,2)</f>
        <v>0</v>
      </c>
      <c r="R38" s="30" t="s">
        <v>54</v>
      </c>
      <c r="S38" s="73"/>
    </row>
    <row r="39" spans="1:19" s="1" customFormat="1" ht="56.1" customHeight="1" outlineLevel="5" x14ac:dyDescent="0.2">
      <c r="A39" s="24"/>
      <c r="B39" s="25" t="s">
        <v>72</v>
      </c>
      <c r="C39" s="26" t="s">
        <v>53</v>
      </c>
      <c r="D39" s="26"/>
      <c r="E39" s="26"/>
      <c r="F39" s="26"/>
      <c r="G39" s="26"/>
      <c r="H39" s="27">
        <v>160</v>
      </c>
      <c r="I39" s="27">
        <f>$H$39</f>
        <v>160</v>
      </c>
      <c r="J39" s="29">
        <v>1</v>
      </c>
      <c r="K39" s="28">
        <f>ROUND($I$39*$J$39,3)</f>
        <v>160</v>
      </c>
      <c r="L39" s="64"/>
      <c r="M39" s="65"/>
      <c r="N39" s="57">
        <f>ROUND($M$39+$L$39,2)</f>
        <v>0</v>
      </c>
      <c r="O39" s="28">
        <f>ROUND($I$39*$L$39,2)</f>
        <v>0</v>
      </c>
      <c r="P39" s="28">
        <f>ROUND($K$39*$M$39,2)</f>
        <v>0</v>
      </c>
      <c r="Q39" s="28">
        <f>ROUND($P$39+$O$39,2)</f>
        <v>0</v>
      </c>
      <c r="R39" s="30" t="s">
        <v>54</v>
      </c>
      <c r="S39" s="73"/>
    </row>
    <row r="40" spans="1:19" s="1" customFormat="1" ht="56.1" customHeight="1" outlineLevel="5" x14ac:dyDescent="0.2">
      <c r="A40" s="24"/>
      <c r="B40" s="25" t="s">
        <v>73</v>
      </c>
      <c r="C40" s="26" t="s">
        <v>53</v>
      </c>
      <c r="D40" s="26"/>
      <c r="E40" s="26"/>
      <c r="F40" s="26"/>
      <c r="G40" s="26"/>
      <c r="H40" s="27">
        <v>80</v>
      </c>
      <c r="I40" s="27">
        <f>$H$40</f>
        <v>80</v>
      </c>
      <c r="J40" s="29">
        <v>1</v>
      </c>
      <c r="K40" s="28">
        <f>ROUND($I$40*$J$40,3)</f>
        <v>80</v>
      </c>
      <c r="L40" s="64"/>
      <c r="M40" s="65"/>
      <c r="N40" s="57">
        <f>ROUND($M$40+$L$40,2)</f>
        <v>0</v>
      </c>
      <c r="O40" s="28">
        <f>ROUND($I$40*$L$40,2)</f>
        <v>0</v>
      </c>
      <c r="P40" s="28">
        <f>ROUND($K$40*$M$40,2)</f>
        <v>0</v>
      </c>
      <c r="Q40" s="28">
        <f>ROUND($P$40+$O$40,2)</f>
        <v>0</v>
      </c>
      <c r="R40" s="30" t="s">
        <v>54</v>
      </c>
      <c r="S40" s="73"/>
    </row>
    <row r="41" spans="1:19" s="1" customFormat="1" ht="56.1" customHeight="1" outlineLevel="5" x14ac:dyDescent="0.2">
      <c r="A41" s="24"/>
      <c r="B41" s="25" t="s">
        <v>74</v>
      </c>
      <c r="C41" s="26" t="s">
        <v>53</v>
      </c>
      <c r="D41" s="26"/>
      <c r="E41" s="26"/>
      <c r="F41" s="26"/>
      <c r="G41" s="26"/>
      <c r="H41" s="31">
        <v>4180</v>
      </c>
      <c r="I41" s="31">
        <f>$H$41</f>
        <v>4180</v>
      </c>
      <c r="J41" s="29">
        <v>1</v>
      </c>
      <c r="K41" s="28">
        <f>ROUND($I$41*$J$41,3)</f>
        <v>4180</v>
      </c>
      <c r="L41" s="64"/>
      <c r="M41" s="65"/>
      <c r="N41" s="57">
        <f>ROUND($M$41+$L$41,2)</f>
        <v>0</v>
      </c>
      <c r="O41" s="28">
        <f>ROUND($I$41*$L$41,2)</f>
        <v>0</v>
      </c>
      <c r="P41" s="28">
        <f>ROUND($K$41*$M$41,2)</f>
        <v>0</v>
      </c>
      <c r="Q41" s="28">
        <f>ROUND($P$41+$O$41,2)</f>
        <v>0</v>
      </c>
      <c r="R41" s="30" t="s">
        <v>54</v>
      </c>
      <c r="S41" s="73"/>
    </row>
    <row r="42" spans="1:19" s="1" customFormat="1" ht="56.1" customHeight="1" outlineLevel="5" x14ac:dyDescent="0.2">
      <c r="A42" s="24"/>
      <c r="B42" s="25" t="s">
        <v>75</v>
      </c>
      <c r="C42" s="26" t="s">
        <v>53</v>
      </c>
      <c r="D42" s="26"/>
      <c r="E42" s="26"/>
      <c r="F42" s="26"/>
      <c r="G42" s="26"/>
      <c r="H42" s="31">
        <v>3320</v>
      </c>
      <c r="I42" s="31">
        <f>$H$42</f>
        <v>3320</v>
      </c>
      <c r="J42" s="29">
        <v>1</v>
      </c>
      <c r="K42" s="28">
        <f>ROUND($I$42*$J$42,3)</f>
        <v>3320</v>
      </c>
      <c r="L42" s="64"/>
      <c r="M42" s="65"/>
      <c r="N42" s="57">
        <f>ROUND($M$42+$L$42,2)</f>
        <v>0</v>
      </c>
      <c r="O42" s="28">
        <f>ROUND($I$42*$L$42,2)</f>
        <v>0</v>
      </c>
      <c r="P42" s="28">
        <f>ROUND($K$42*$M$42,2)</f>
        <v>0</v>
      </c>
      <c r="Q42" s="28">
        <f>ROUND($P$42+$O$42,2)</f>
        <v>0</v>
      </c>
      <c r="R42" s="30" t="s">
        <v>54</v>
      </c>
      <c r="S42" s="73"/>
    </row>
    <row r="43" spans="1:19" s="1" customFormat="1" ht="56.1" customHeight="1" outlineLevel="5" x14ac:dyDescent="0.2">
      <c r="A43" s="24"/>
      <c r="B43" s="25" t="s">
        <v>76</v>
      </c>
      <c r="C43" s="26" t="s">
        <v>53</v>
      </c>
      <c r="D43" s="26"/>
      <c r="E43" s="26"/>
      <c r="F43" s="26"/>
      <c r="G43" s="26"/>
      <c r="H43" s="27">
        <v>442</v>
      </c>
      <c r="I43" s="27">
        <f>$H$43</f>
        <v>442</v>
      </c>
      <c r="J43" s="29">
        <v>1</v>
      </c>
      <c r="K43" s="28">
        <f>ROUND($I$43*$J$43,3)</f>
        <v>442</v>
      </c>
      <c r="L43" s="64"/>
      <c r="M43" s="65"/>
      <c r="N43" s="57">
        <f>ROUND($M$43+$L$43,2)</f>
        <v>0</v>
      </c>
      <c r="O43" s="28">
        <f>ROUND($I$43*$L$43,2)</f>
        <v>0</v>
      </c>
      <c r="P43" s="28">
        <f>ROUND($K$43*$M$43,2)</f>
        <v>0</v>
      </c>
      <c r="Q43" s="28">
        <f>ROUND($P$43+$O$43,2)</f>
        <v>0</v>
      </c>
      <c r="R43" s="30" t="s">
        <v>54</v>
      </c>
      <c r="S43" s="73"/>
    </row>
    <row r="44" spans="1:19" s="1" customFormat="1" ht="56.1" customHeight="1" outlineLevel="5" x14ac:dyDescent="0.2">
      <c r="A44" s="24"/>
      <c r="B44" s="25" t="s">
        <v>77</v>
      </c>
      <c r="C44" s="26" t="s">
        <v>53</v>
      </c>
      <c r="D44" s="26"/>
      <c r="E44" s="26"/>
      <c r="F44" s="26"/>
      <c r="G44" s="26"/>
      <c r="H44" s="27">
        <v>10</v>
      </c>
      <c r="I44" s="27">
        <f>$H$44</f>
        <v>10</v>
      </c>
      <c r="J44" s="29">
        <v>1</v>
      </c>
      <c r="K44" s="28">
        <f>ROUND($I$44*$J$44,3)</f>
        <v>10</v>
      </c>
      <c r="L44" s="64"/>
      <c r="M44" s="65"/>
      <c r="N44" s="57">
        <f>ROUND($M$44+$L$44,2)</f>
        <v>0</v>
      </c>
      <c r="O44" s="28">
        <f>ROUND($I$44*$L$44,2)</f>
        <v>0</v>
      </c>
      <c r="P44" s="28">
        <f>ROUND($K$44*$M$44,2)</f>
        <v>0</v>
      </c>
      <c r="Q44" s="28">
        <f>ROUND($P$44+$O$44,2)</f>
        <v>0</v>
      </c>
      <c r="R44" s="30" t="s">
        <v>54</v>
      </c>
      <c r="S44" s="73"/>
    </row>
    <row r="45" spans="1:19" s="1" customFormat="1" ht="56.1" customHeight="1" outlineLevel="5" x14ac:dyDescent="0.2">
      <c r="A45" s="24"/>
      <c r="B45" s="25" t="s">
        <v>78</v>
      </c>
      <c r="C45" s="26" t="s">
        <v>53</v>
      </c>
      <c r="D45" s="26"/>
      <c r="E45" s="26"/>
      <c r="F45" s="26"/>
      <c r="G45" s="26"/>
      <c r="H45" s="27">
        <v>12</v>
      </c>
      <c r="I45" s="27">
        <f>$H$45</f>
        <v>12</v>
      </c>
      <c r="J45" s="29">
        <v>1</v>
      </c>
      <c r="K45" s="28">
        <f>ROUND($I$45*$J$45,3)</f>
        <v>12</v>
      </c>
      <c r="L45" s="64"/>
      <c r="M45" s="65"/>
      <c r="N45" s="57">
        <f>ROUND($M$45+$L$45,2)</f>
        <v>0</v>
      </c>
      <c r="O45" s="28">
        <f>ROUND($I$45*$L$45,2)</f>
        <v>0</v>
      </c>
      <c r="P45" s="28">
        <f>ROUND($K$45*$M$45,2)</f>
        <v>0</v>
      </c>
      <c r="Q45" s="28">
        <f>ROUND($P$45+$O$45,2)</f>
        <v>0</v>
      </c>
      <c r="R45" s="30" t="s">
        <v>54</v>
      </c>
      <c r="S45" s="73"/>
    </row>
    <row r="46" spans="1:19" s="1" customFormat="1" ht="12" customHeight="1" outlineLevel="4" x14ac:dyDescent="0.2">
      <c r="A46" s="7"/>
      <c r="B46" s="8" t="s">
        <v>79</v>
      </c>
      <c r="C46" s="9"/>
      <c r="D46" s="9"/>
      <c r="E46" s="9"/>
      <c r="F46" s="9"/>
      <c r="G46" s="9"/>
      <c r="H46" s="10"/>
      <c r="I46" s="10"/>
      <c r="J46" s="10"/>
      <c r="K46" s="10"/>
      <c r="L46" s="63"/>
      <c r="M46" s="63"/>
      <c r="N46" s="10"/>
      <c r="O46" s="10">
        <f>ROUND($O$47+$O$48+$O$49+$O$50+$O$51+$O$52+$O$53,2)</f>
        <v>0</v>
      </c>
      <c r="P46" s="10">
        <f>ROUND($P$47+$P$48+$P$49+$P$50+$P$51+$P$52+$P$53,2)</f>
        <v>0</v>
      </c>
      <c r="Q46" s="10">
        <f>ROUND($Q$47+$Q$48+$Q$49+$Q$50+$Q$51+$Q$52+$Q$53,2)</f>
        <v>0</v>
      </c>
      <c r="R46" s="10"/>
      <c r="S46" s="63"/>
    </row>
    <row r="47" spans="1:19" s="1" customFormat="1" ht="33" customHeight="1" outlineLevel="5" x14ac:dyDescent="0.2">
      <c r="A47" s="24"/>
      <c r="B47" s="25" t="s">
        <v>80</v>
      </c>
      <c r="C47" s="26" t="s">
        <v>49</v>
      </c>
      <c r="D47" s="26"/>
      <c r="E47" s="26"/>
      <c r="F47" s="26"/>
      <c r="G47" s="26"/>
      <c r="H47" s="27">
        <v>66</v>
      </c>
      <c r="I47" s="27">
        <f>$H$47</f>
        <v>66</v>
      </c>
      <c r="J47" s="29">
        <v>1</v>
      </c>
      <c r="K47" s="28">
        <f>ROUND($I$47*$J$47,3)</f>
        <v>66</v>
      </c>
      <c r="L47" s="64"/>
      <c r="M47" s="65"/>
      <c r="N47" s="57">
        <f>ROUND($M$47+$L$47,2)</f>
        <v>0</v>
      </c>
      <c r="O47" s="28">
        <f>ROUND($I$47*$L$47,2)</f>
        <v>0</v>
      </c>
      <c r="P47" s="28">
        <f>ROUND($K$47*$M$47,2)</f>
        <v>0</v>
      </c>
      <c r="Q47" s="28">
        <f>ROUND($P$47+$O$47,2)</f>
        <v>0</v>
      </c>
      <c r="R47" s="30"/>
      <c r="S47" s="73"/>
    </row>
    <row r="48" spans="1:19" s="1" customFormat="1" ht="21.95" customHeight="1" outlineLevel="5" x14ac:dyDescent="0.2">
      <c r="A48" s="24"/>
      <c r="B48" s="25" t="s">
        <v>81</v>
      </c>
      <c r="C48" s="26" t="s">
        <v>49</v>
      </c>
      <c r="D48" s="26"/>
      <c r="E48" s="26"/>
      <c r="F48" s="26"/>
      <c r="G48" s="26"/>
      <c r="H48" s="27">
        <v>39</v>
      </c>
      <c r="I48" s="27">
        <f>$H$48</f>
        <v>39</v>
      </c>
      <c r="J48" s="29">
        <v>1</v>
      </c>
      <c r="K48" s="28">
        <f>ROUND($I$48*$J$48,3)</f>
        <v>39</v>
      </c>
      <c r="L48" s="64"/>
      <c r="M48" s="65"/>
      <c r="N48" s="57">
        <f>ROUND($M$48+$L$48,2)</f>
        <v>0</v>
      </c>
      <c r="O48" s="28">
        <f>ROUND($I$48*$L$48,2)</f>
        <v>0</v>
      </c>
      <c r="P48" s="28">
        <f>ROUND($K$48*$M$48,2)</f>
        <v>0</v>
      </c>
      <c r="Q48" s="28">
        <f>ROUND($P$48+$O$48,2)</f>
        <v>0</v>
      </c>
      <c r="R48" s="30"/>
      <c r="S48" s="73"/>
    </row>
    <row r="49" spans="1:19" s="1" customFormat="1" ht="11.1" customHeight="1" outlineLevel="5" x14ac:dyDescent="0.2">
      <c r="A49" s="24"/>
      <c r="B49" s="25" t="s">
        <v>82</v>
      </c>
      <c r="C49" s="26" t="s">
        <v>49</v>
      </c>
      <c r="D49" s="26"/>
      <c r="E49" s="26"/>
      <c r="F49" s="26"/>
      <c r="G49" s="26"/>
      <c r="H49" s="27">
        <v>68</v>
      </c>
      <c r="I49" s="27">
        <f>$H$49</f>
        <v>68</v>
      </c>
      <c r="J49" s="29">
        <v>1</v>
      </c>
      <c r="K49" s="28">
        <f>ROUND($I$49*$J$49,3)</f>
        <v>68</v>
      </c>
      <c r="L49" s="64"/>
      <c r="M49" s="65"/>
      <c r="N49" s="57">
        <f>ROUND($M$49+$L$49,2)</f>
        <v>0</v>
      </c>
      <c r="O49" s="28">
        <f>ROUND($I$49*$L$49,2)</f>
        <v>0</v>
      </c>
      <c r="P49" s="28">
        <f>ROUND($K$49*$M$49,2)</f>
        <v>0</v>
      </c>
      <c r="Q49" s="28">
        <f>ROUND($P$49+$O$49,2)</f>
        <v>0</v>
      </c>
      <c r="R49" s="30"/>
      <c r="S49" s="73"/>
    </row>
    <row r="50" spans="1:19" s="1" customFormat="1" ht="11.1" customHeight="1" outlineLevel="5" x14ac:dyDescent="0.2">
      <c r="A50" s="24"/>
      <c r="B50" s="25" t="s">
        <v>83</v>
      </c>
      <c r="C50" s="26" t="s">
        <v>49</v>
      </c>
      <c r="D50" s="26"/>
      <c r="E50" s="26"/>
      <c r="F50" s="26"/>
      <c r="G50" s="26"/>
      <c r="H50" s="27">
        <v>1</v>
      </c>
      <c r="I50" s="27">
        <f>$H$50</f>
        <v>1</v>
      </c>
      <c r="J50" s="29">
        <v>1</v>
      </c>
      <c r="K50" s="28">
        <f>ROUND($I$50*$J$50,3)</f>
        <v>1</v>
      </c>
      <c r="L50" s="64"/>
      <c r="M50" s="65"/>
      <c r="N50" s="57">
        <f>ROUND($M$50+$L$50,2)</f>
        <v>0</v>
      </c>
      <c r="O50" s="28">
        <f>ROUND($I$50*$L$50,2)</f>
        <v>0</v>
      </c>
      <c r="P50" s="28">
        <f>ROUND($K$50*$M$50,2)</f>
        <v>0</v>
      </c>
      <c r="Q50" s="28">
        <f>ROUND($P$50+$O$50,2)</f>
        <v>0</v>
      </c>
      <c r="R50" s="30"/>
      <c r="S50" s="73"/>
    </row>
    <row r="51" spans="1:19" s="1" customFormat="1" ht="11.1" customHeight="1" outlineLevel="5" x14ac:dyDescent="0.2">
      <c r="A51" s="24"/>
      <c r="B51" s="25" t="s">
        <v>84</v>
      </c>
      <c r="C51" s="26" t="s">
        <v>49</v>
      </c>
      <c r="D51" s="26"/>
      <c r="E51" s="26"/>
      <c r="F51" s="26"/>
      <c r="G51" s="26"/>
      <c r="H51" s="27">
        <v>2</v>
      </c>
      <c r="I51" s="27">
        <f>$H$51</f>
        <v>2</v>
      </c>
      <c r="J51" s="29">
        <v>1</v>
      </c>
      <c r="K51" s="28">
        <f>ROUND($I$51*$J$51,3)</f>
        <v>2</v>
      </c>
      <c r="L51" s="64"/>
      <c r="M51" s="65"/>
      <c r="N51" s="57">
        <f>ROUND($M$51+$L$51,2)</f>
        <v>0</v>
      </c>
      <c r="O51" s="28">
        <f>ROUND($I$51*$L$51,2)</f>
        <v>0</v>
      </c>
      <c r="P51" s="28">
        <f>ROUND($K$51*$M$51,2)</f>
        <v>0</v>
      </c>
      <c r="Q51" s="28">
        <f>ROUND($P$51+$O$51,2)</f>
        <v>0</v>
      </c>
      <c r="R51" s="30"/>
      <c r="S51" s="73"/>
    </row>
    <row r="52" spans="1:19" s="1" customFormat="1" ht="11.1" customHeight="1" outlineLevel="5" x14ac:dyDescent="0.2">
      <c r="A52" s="24"/>
      <c r="B52" s="25" t="s">
        <v>85</v>
      </c>
      <c r="C52" s="26" t="s">
        <v>49</v>
      </c>
      <c r="D52" s="26"/>
      <c r="E52" s="26"/>
      <c r="F52" s="26"/>
      <c r="G52" s="26"/>
      <c r="H52" s="27">
        <v>2</v>
      </c>
      <c r="I52" s="27">
        <f>$H$52</f>
        <v>2</v>
      </c>
      <c r="J52" s="29">
        <v>1</v>
      </c>
      <c r="K52" s="28">
        <f>ROUND($I$52*$J$52,3)</f>
        <v>2</v>
      </c>
      <c r="L52" s="64"/>
      <c r="M52" s="65"/>
      <c r="N52" s="57">
        <f>ROUND($M$52+$L$52,2)</f>
        <v>0</v>
      </c>
      <c r="O52" s="28">
        <f>ROUND($I$52*$L$52,2)</f>
        <v>0</v>
      </c>
      <c r="P52" s="28">
        <f>ROUND($K$52*$M$52,2)</f>
        <v>0</v>
      </c>
      <c r="Q52" s="28">
        <f>ROUND($P$52+$O$52,2)</f>
        <v>0</v>
      </c>
      <c r="R52" s="30"/>
      <c r="S52" s="73"/>
    </row>
    <row r="53" spans="1:19" s="1" customFormat="1" ht="21.95" customHeight="1" outlineLevel="5" x14ac:dyDescent="0.2">
      <c r="A53" s="24"/>
      <c r="B53" s="25" t="s">
        <v>86</v>
      </c>
      <c r="C53" s="26" t="s">
        <v>49</v>
      </c>
      <c r="D53" s="26"/>
      <c r="E53" s="26"/>
      <c r="F53" s="26"/>
      <c r="G53" s="26"/>
      <c r="H53" s="27">
        <v>405</v>
      </c>
      <c r="I53" s="27">
        <f>$H$53</f>
        <v>405</v>
      </c>
      <c r="J53" s="29">
        <v>1</v>
      </c>
      <c r="K53" s="28">
        <f>ROUND($I$53*$J$53,3)</f>
        <v>405</v>
      </c>
      <c r="L53" s="64"/>
      <c r="M53" s="65"/>
      <c r="N53" s="57">
        <f>ROUND($M$53+$L$53,2)</f>
        <v>0</v>
      </c>
      <c r="O53" s="28">
        <f>ROUND($I$53*$L$53,2)</f>
        <v>0</v>
      </c>
      <c r="P53" s="28">
        <f>ROUND($K$53*$M$53,2)</f>
        <v>0</v>
      </c>
      <c r="Q53" s="28">
        <f>ROUND($P$53+$O$53,2)</f>
        <v>0</v>
      </c>
      <c r="R53" s="30"/>
      <c r="S53" s="73"/>
    </row>
    <row r="54" spans="1:19" s="1" customFormat="1" ht="12" customHeight="1" outlineLevel="4" x14ac:dyDescent="0.2">
      <c r="A54" s="7"/>
      <c r="B54" s="8" t="s">
        <v>87</v>
      </c>
      <c r="C54" s="9"/>
      <c r="D54" s="9"/>
      <c r="E54" s="9"/>
      <c r="F54" s="9"/>
      <c r="G54" s="9"/>
      <c r="H54" s="10"/>
      <c r="I54" s="10"/>
      <c r="J54" s="10"/>
      <c r="K54" s="10"/>
      <c r="L54" s="63"/>
      <c r="M54" s="63"/>
      <c r="N54" s="10"/>
      <c r="O54" s="10">
        <f>ROUND($O$56,2)</f>
        <v>0</v>
      </c>
      <c r="P54" s="10">
        <f>ROUND($P$56,2)</f>
        <v>0</v>
      </c>
      <c r="Q54" s="10">
        <f>ROUND($Q$56,2)</f>
        <v>0</v>
      </c>
      <c r="R54" s="10"/>
      <c r="S54" s="63"/>
    </row>
    <row r="55" spans="1:19" s="11" customFormat="1" ht="63" customHeight="1" outlineLevel="5" x14ac:dyDescent="0.15">
      <c r="A55" s="12">
        <v>33</v>
      </c>
      <c r="B55" s="13" t="s">
        <v>87</v>
      </c>
      <c r="C55" s="14" t="s">
        <v>88</v>
      </c>
      <c r="D55" s="14"/>
      <c r="E55" s="14"/>
      <c r="F55" s="14"/>
      <c r="G55" s="14"/>
      <c r="H55" s="15">
        <v>1</v>
      </c>
      <c r="I55" s="15">
        <v>1</v>
      </c>
      <c r="J55" s="16"/>
      <c r="K55" s="16">
        <f>$K$56</f>
        <v>1</v>
      </c>
      <c r="L55" s="62"/>
      <c r="M55" s="62"/>
      <c r="N55" s="16">
        <f>ROUND($Q$55/$K$55,2)</f>
        <v>0</v>
      </c>
      <c r="O55" s="16">
        <f>ROUND($O$56,2)</f>
        <v>0</v>
      </c>
      <c r="P55" s="16">
        <f>ROUND($P$56,2)</f>
        <v>0</v>
      </c>
      <c r="Q55" s="16">
        <f>ROUND($Q$56,2)</f>
        <v>0</v>
      </c>
      <c r="R55" s="17" t="s">
        <v>89</v>
      </c>
      <c r="S55" s="71"/>
    </row>
    <row r="56" spans="1:19" s="18" customFormat="1" ht="11.1" customHeight="1" outlineLevel="6" x14ac:dyDescent="0.2">
      <c r="A56" s="19"/>
      <c r="B56" s="20" t="s">
        <v>22</v>
      </c>
      <c r="C56" s="21" t="s">
        <v>88</v>
      </c>
      <c r="D56" s="21"/>
      <c r="E56" s="21"/>
      <c r="F56" s="21"/>
      <c r="G56" s="21"/>
      <c r="H56" s="22">
        <v>1</v>
      </c>
      <c r="I56" s="22">
        <f>$H$56</f>
        <v>1</v>
      </c>
      <c r="J56" s="22">
        <v>1</v>
      </c>
      <c r="K56" s="23">
        <f>ROUND($I$56*$J$56,3)</f>
        <v>1</v>
      </c>
      <c r="L56" s="66"/>
      <c r="M56" s="61"/>
      <c r="N56" s="58">
        <f>ROUND($M$56+$L$56,2)</f>
        <v>0</v>
      </c>
      <c r="O56" s="23">
        <f>ROUND($I$56*$L$56,2)</f>
        <v>0</v>
      </c>
      <c r="P56" s="23">
        <f>ROUND($K$56*$M$56,2)</f>
        <v>0</v>
      </c>
      <c r="Q56" s="23">
        <f>ROUND($P$56+$O$56,2)</f>
        <v>0</v>
      </c>
      <c r="R56" s="23"/>
      <c r="S56" s="72"/>
    </row>
    <row r="57" spans="1:19" s="1" customFormat="1" ht="12" customHeight="1" outlineLevel="4" x14ac:dyDescent="0.2">
      <c r="A57" s="7"/>
      <c r="B57" s="8" t="s">
        <v>90</v>
      </c>
      <c r="C57" s="9"/>
      <c r="D57" s="9"/>
      <c r="E57" s="9"/>
      <c r="F57" s="9"/>
      <c r="G57" s="9"/>
      <c r="H57" s="10"/>
      <c r="I57" s="10"/>
      <c r="J57" s="10"/>
      <c r="K57" s="10"/>
      <c r="L57" s="63"/>
      <c r="M57" s="63"/>
      <c r="N57" s="10"/>
      <c r="O57" s="10">
        <f>ROUND($O$58+$O$59+$O$60+$O$61+$O$62+$O$63+$O$64+$O$65+$O$66,2)</f>
        <v>0</v>
      </c>
      <c r="P57" s="10">
        <f>ROUND($P$58+$P$59+$P$60+$P$61+$P$62+$P$63+$P$64+$P$65+$P$66,2)</f>
        <v>0</v>
      </c>
      <c r="Q57" s="10">
        <f>ROUND($Q$58+$Q$59+$Q$60+$Q$61+$Q$62+$Q$63+$Q$64+$Q$65+$Q$66,2)</f>
        <v>0</v>
      </c>
      <c r="R57" s="10"/>
      <c r="S57" s="63"/>
    </row>
    <row r="58" spans="1:19" s="1" customFormat="1" ht="44.1" customHeight="1" outlineLevel="5" x14ac:dyDescent="0.2">
      <c r="A58" s="24"/>
      <c r="B58" s="25" t="s">
        <v>91</v>
      </c>
      <c r="C58" s="26" t="s">
        <v>49</v>
      </c>
      <c r="D58" s="26"/>
      <c r="E58" s="26"/>
      <c r="F58" s="26"/>
      <c r="G58" s="26"/>
      <c r="H58" s="27">
        <v>155</v>
      </c>
      <c r="I58" s="27">
        <f>$H$58</f>
        <v>155</v>
      </c>
      <c r="J58" s="29">
        <v>1</v>
      </c>
      <c r="K58" s="28">
        <f>ROUND($I$58*$J$58,3)</f>
        <v>155</v>
      </c>
      <c r="L58" s="64"/>
      <c r="M58" s="65"/>
      <c r="N58" s="57">
        <f>ROUND($M$58+$L$58,2)</f>
        <v>0</v>
      </c>
      <c r="O58" s="28">
        <f>ROUND($I$58*$L$58,2)</f>
        <v>0</v>
      </c>
      <c r="P58" s="28">
        <f>ROUND($K$58*$M$58,2)</f>
        <v>0</v>
      </c>
      <c r="Q58" s="28">
        <f>ROUND($P$58+$O$58,2)</f>
        <v>0</v>
      </c>
      <c r="R58" s="30" t="s">
        <v>92</v>
      </c>
      <c r="S58" s="73"/>
    </row>
    <row r="59" spans="1:19" s="1" customFormat="1" ht="44.1" customHeight="1" outlineLevel="5" x14ac:dyDescent="0.2">
      <c r="A59" s="24"/>
      <c r="B59" s="25" t="s">
        <v>93</v>
      </c>
      <c r="C59" s="26" t="s">
        <v>49</v>
      </c>
      <c r="D59" s="26"/>
      <c r="E59" s="26"/>
      <c r="F59" s="26"/>
      <c r="G59" s="26"/>
      <c r="H59" s="27">
        <v>55</v>
      </c>
      <c r="I59" s="27">
        <f>$H$59</f>
        <v>55</v>
      </c>
      <c r="J59" s="29">
        <v>1</v>
      </c>
      <c r="K59" s="28">
        <f>ROUND($I$59*$J$59,3)</f>
        <v>55</v>
      </c>
      <c r="L59" s="64"/>
      <c r="M59" s="65"/>
      <c r="N59" s="57">
        <f>ROUND($M$59+$L$59,2)</f>
        <v>0</v>
      </c>
      <c r="O59" s="28">
        <f>ROUND($I$59*$L$59,2)</f>
        <v>0</v>
      </c>
      <c r="P59" s="28">
        <f>ROUND($K$59*$M$59,2)</f>
        <v>0</v>
      </c>
      <c r="Q59" s="28">
        <f>ROUND($P$59+$O$59,2)</f>
        <v>0</v>
      </c>
      <c r="R59" s="30" t="s">
        <v>92</v>
      </c>
      <c r="S59" s="73"/>
    </row>
    <row r="60" spans="1:19" s="1" customFormat="1" ht="44.1" customHeight="1" outlineLevel="5" x14ac:dyDescent="0.2">
      <c r="A60" s="24"/>
      <c r="B60" s="25" t="s">
        <v>94</v>
      </c>
      <c r="C60" s="26" t="s">
        <v>49</v>
      </c>
      <c r="D60" s="26"/>
      <c r="E60" s="26"/>
      <c r="F60" s="26"/>
      <c r="G60" s="26"/>
      <c r="H60" s="27">
        <v>61</v>
      </c>
      <c r="I60" s="27">
        <f>$H$60</f>
        <v>61</v>
      </c>
      <c r="J60" s="29">
        <v>1</v>
      </c>
      <c r="K60" s="28">
        <f>ROUND($I$60*$J$60,3)</f>
        <v>61</v>
      </c>
      <c r="L60" s="64"/>
      <c r="M60" s="65"/>
      <c r="N60" s="57">
        <f>ROUND($M$60+$L$60,2)</f>
        <v>0</v>
      </c>
      <c r="O60" s="28">
        <f>ROUND($I$60*$L$60,2)</f>
        <v>0</v>
      </c>
      <c r="P60" s="28">
        <f>ROUND($K$60*$M$60,2)</f>
        <v>0</v>
      </c>
      <c r="Q60" s="28">
        <f>ROUND($P$60+$O$60,2)</f>
        <v>0</v>
      </c>
      <c r="R60" s="30" t="s">
        <v>92</v>
      </c>
      <c r="S60" s="73"/>
    </row>
    <row r="61" spans="1:19" s="1" customFormat="1" ht="44.1" customHeight="1" outlineLevel="5" x14ac:dyDescent="0.2">
      <c r="A61" s="24"/>
      <c r="B61" s="25" t="s">
        <v>95</v>
      </c>
      <c r="C61" s="26" t="s">
        <v>49</v>
      </c>
      <c r="D61" s="26"/>
      <c r="E61" s="26"/>
      <c r="F61" s="26"/>
      <c r="G61" s="26"/>
      <c r="H61" s="27">
        <v>89</v>
      </c>
      <c r="I61" s="27">
        <f>$H$61</f>
        <v>89</v>
      </c>
      <c r="J61" s="29">
        <v>1</v>
      </c>
      <c r="K61" s="28">
        <f>ROUND($I$61*$J$61,3)</f>
        <v>89</v>
      </c>
      <c r="L61" s="64"/>
      <c r="M61" s="65"/>
      <c r="N61" s="57">
        <f>ROUND($M$61+$L$61,2)</f>
        <v>0</v>
      </c>
      <c r="O61" s="28">
        <f>ROUND($I$61*$L$61,2)</f>
        <v>0</v>
      </c>
      <c r="P61" s="28">
        <f>ROUND($K$61*$M$61,2)</f>
        <v>0</v>
      </c>
      <c r="Q61" s="28">
        <f>ROUND($P$61+$O$61,2)</f>
        <v>0</v>
      </c>
      <c r="R61" s="30" t="s">
        <v>92</v>
      </c>
      <c r="S61" s="73"/>
    </row>
    <row r="62" spans="1:19" s="1" customFormat="1" ht="44.1" customHeight="1" outlineLevel="5" x14ac:dyDescent="0.2">
      <c r="A62" s="24"/>
      <c r="B62" s="25" t="s">
        <v>96</v>
      </c>
      <c r="C62" s="26" t="s">
        <v>49</v>
      </c>
      <c r="D62" s="26"/>
      <c r="E62" s="26"/>
      <c r="F62" s="26"/>
      <c r="G62" s="26"/>
      <c r="H62" s="27">
        <v>12</v>
      </c>
      <c r="I62" s="27">
        <f>$H$62</f>
        <v>12</v>
      </c>
      <c r="J62" s="29">
        <v>1</v>
      </c>
      <c r="K62" s="28">
        <f>ROUND($I$62*$J$62,3)</f>
        <v>12</v>
      </c>
      <c r="L62" s="64"/>
      <c r="M62" s="65"/>
      <c r="N62" s="57">
        <f>ROUND($M$62+$L$62,2)</f>
        <v>0</v>
      </c>
      <c r="O62" s="28">
        <f>ROUND($I$62*$L$62,2)</f>
        <v>0</v>
      </c>
      <c r="P62" s="28">
        <f>ROUND($K$62*$M$62,2)</f>
        <v>0</v>
      </c>
      <c r="Q62" s="28">
        <f>ROUND($P$62+$O$62,2)</f>
        <v>0</v>
      </c>
      <c r="R62" s="30" t="s">
        <v>92</v>
      </c>
      <c r="S62" s="73"/>
    </row>
    <row r="63" spans="1:19" s="1" customFormat="1" ht="44.1" customHeight="1" outlineLevel="5" x14ac:dyDescent="0.2">
      <c r="A63" s="24"/>
      <c r="B63" s="25" t="s">
        <v>97</v>
      </c>
      <c r="C63" s="26" t="s">
        <v>49</v>
      </c>
      <c r="D63" s="26"/>
      <c r="E63" s="26"/>
      <c r="F63" s="26"/>
      <c r="G63" s="26"/>
      <c r="H63" s="27">
        <v>21</v>
      </c>
      <c r="I63" s="27">
        <f>$H$63</f>
        <v>21</v>
      </c>
      <c r="J63" s="29">
        <v>1</v>
      </c>
      <c r="K63" s="28">
        <f>ROUND($I$63*$J$63,3)</f>
        <v>21</v>
      </c>
      <c r="L63" s="64"/>
      <c r="M63" s="65"/>
      <c r="N63" s="57">
        <f>ROUND($M$63+$L$63,2)</f>
        <v>0</v>
      </c>
      <c r="O63" s="28">
        <f>ROUND($I$63*$L$63,2)</f>
        <v>0</v>
      </c>
      <c r="P63" s="28">
        <f>ROUND($K$63*$M$63,2)</f>
        <v>0</v>
      </c>
      <c r="Q63" s="28">
        <f>ROUND($P$63+$O$63,2)</f>
        <v>0</v>
      </c>
      <c r="R63" s="30" t="s">
        <v>92</v>
      </c>
      <c r="S63" s="73"/>
    </row>
    <row r="64" spans="1:19" s="1" customFormat="1" ht="44.1" customHeight="1" outlineLevel="5" x14ac:dyDescent="0.2">
      <c r="A64" s="24"/>
      <c r="B64" s="25" t="s">
        <v>98</v>
      </c>
      <c r="C64" s="26" t="s">
        <v>49</v>
      </c>
      <c r="D64" s="26"/>
      <c r="E64" s="26"/>
      <c r="F64" s="26"/>
      <c r="G64" s="26"/>
      <c r="H64" s="27">
        <v>389</v>
      </c>
      <c r="I64" s="27">
        <f>$H$64</f>
        <v>389</v>
      </c>
      <c r="J64" s="29">
        <v>1</v>
      </c>
      <c r="K64" s="28">
        <f>ROUND($I$64*$J$64,3)</f>
        <v>389</v>
      </c>
      <c r="L64" s="64"/>
      <c r="M64" s="65"/>
      <c r="N64" s="57">
        <f>ROUND($M$64+$L$64,2)</f>
        <v>0</v>
      </c>
      <c r="O64" s="28">
        <f>ROUND($I$64*$L$64,2)</f>
        <v>0</v>
      </c>
      <c r="P64" s="28">
        <f>ROUND($K$64*$M$64,2)</f>
        <v>0</v>
      </c>
      <c r="Q64" s="28">
        <f>ROUND($P$64+$O$64,2)</f>
        <v>0</v>
      </c>
      <c r="R64" s="30" t="s">
        <v>92</v>
      </c>
      <c r="S64" s="73"/>
    </row>
    <row r="65" spans="1:19" s="1" customFormat="1" ht="44.1" customHeight="1" outlineLevel="5" x14ac:dyDescent="0.2">
      <c r="A65" s="24"/>
      <c r="B65" s="25" t="s">
        <v>99</v>
      </c>
      <c r="C65" s="26" t="s">
        <v>49</v>
      </c>
      <c r="D65" s="26"/>
      <c r="E65" s="26"/>
      <c r="F65" s="26"/>
      <c r="G65" s="26"/>
      <c r="H65" s="27">
        <v>340</v>
      </c>
      <c r="I65" s="27">
        <f>$H$65</f>
        <v>340</v>
      </c>
      <c r="J65" s="29">
        <v>1</v>
      </c>
      <c r="K65" s="28">
        <f>ROUND($I$65*$J$65,3)</f>
        <v>340</v>
      </c>
      <c r="L65" s="64"/>
      <c r="M65" s="65"/>
      <c r="N65" s="57">
        <f>ROUND($M$65+$L$65,2)</f>
        <v>0</v>
      </c>
      <c r="O65" s="28">
        <f>ROUND($I$65*$L$65,2)</f>
        <v>0</v>
      </c>
      <c r="P65" s="28">
        <f>ROUND($K$65*$M$65,2)</f>
        <v>0</v>
      </c>
      <c r="Q65" s="28">
        <f>ROUND($P$65+$O$65,2)</f>
        <v>0</v>
      </c>
      <c r="R65" s="30" t="s">
        <v>92</v>
      </c>
      <c r="S65" s="73"/>
    </row>
    <row r="66" spans="1:19" s="1" customFormat="1" ht="44.1" customHeight="1" outlineLevel="5" x14ac:dyDescent="0.2">
      <c r="A66" s="24"/>
      <c r="B66" s="25" t="s">
        <v>100</v>
      </c>
      <c r="C66" s="26" t="s">
        <v>49</v>
      </c>
      <c r="D66" s="26"/>
      <c r="E66" s="26"/>
      <c r="F66" s="26"/>
      <c r="G66" s="26"/>
      <c r="H66" s="27">
        <v>10</v>
      </c>
      <c r="I66" s="27">
        <f>$H$66</f>
        <v>10</v>
      </c>
      <c r="J66" s="29">
        <v>1</v>
      </c>
      <c r="K66" s="28">
        <f>ROUND($I$66*$J$66,3)</f>
        <v>10</v>
      </c>
      <c r="L66" s="64"/>
      <c r="M66" s="65"/>
      <c r="N66" s="57">
        <f>ROUND($M$66+$L$66,2)</f>
        <v>0</v>
      </c>
      <c r="O66" s="28">
        <f>ROUND($I$66*$L$66,2)</f>
        <v>0</v>
      </c>
      <c r="P66" s="28">
        <f>ROUND($K$66*$M$66,2)</f>
        <v>0</v>
      </c>
      <c r="Q66" s="28">
        <f>ROUND($P$66+$O$66,2)</f>
        <v>0</v>
      </c>
      <c r="R66" s="30" t="s">
        <v>92</v>
      </c>
      <c r="S66" s="73"/>
    </row>
    <row r="67" spans="1:19" s="1" customFormat="1" ht="12" customHeight="1" outlineLevel="4" x14ac:dyDescent="0.2">
      <c r="A67" s="7"/>
      <c r="B67" s="8" t="s">
        <v>101</v>
      </c>
      <c r="C67" s="9"/>
      <c r="D67" s="9"/>
      <c r="E67" s="9"/>
      <c r="F67" s="9"/>
      <c r="G67" s="9"/>
      <c r="H67" s="10"/>
      <c r="I67" s="10"/>
      <c r="J67" s="10"/>
      <c r="K67" s="10"/>
      <c r="L67" s="63"/>
      <c r="M67" s="63"/>
      <c r="N67" s="10"/>
      <c r="O67" s="10">
        <f>ROUND($O$70+$O$72+$O$74+$O$75+$O$76+$O$77+$O$78+$O$79+$O$80+$O$81+$O$82+$O$83+$O$84+$O$85+$O$86,2)</f>
        <v>0</v>
      </c>
      <c r="P67" s="10">
        <f>ROUND($P$70+$P$72+$P$74+$P$75+$P$76+$P$77+$P$78+$P$79+$P$80+$P$81+$P$82+$P$83+$P$84+$P$85+$P$86,2)</f>
        <v>0</v>
      </c>
      <c r="Q67" s="10">
        <f>ROUND($Q$70+$Q$72+$Q$74+$Q$75+$Q$76+$Q$77+$Q$78+$Q$79+$Q$80+$Q$81+$Q$82+$Q$83+$Q$84+$Q$85+$Q$86,2)</f>
        <v>0</v>
      </c>
      <c r="R67" s="10"/>
      <c r="S67" s="63"/>
    </row>
    <row r="68" spans="1:19" s="1" customFormat="1" ht="12" customHeight="1" outlineLevel="5" x14ac:dyDescent="0.2">
      <c r="A68" s="7"/>
      <c r="B68" s="8" t="s">
        <v>102</v>
      </c>
      <c r="C68" s="9"/>
      <c r="D68" s="9"/>
      <c r="E68" s="9"/>
      <c r="F68" s="9"/>
      <c r="G68" s="9"/>
      <c r="H68" s="10"/>
      <c r="I68" s="10"/>
      <c r="J68" s="10"/>
      <c r="K68" s="10"/>
      <c r="L68" s="63"/>
      <c r="M68" s="63"/>
      <c r="N68" s="10"/>
      <c r="O68" s="10">
        <f>ROUND($O$70+$O$72,2)</f>
        <v>0</v>
      </c>
      <c r="P68" s="10">
        <f>ROUND($P$70+$P$72,2)</f>
        <v>0</v>
      </c>
      <c r="Q68" s="10">
        <f>ROUND($Q$70+$Q$72,2)</f>
        <v>0</v>
      </c>
      <c r="R68" s="10"/>
      <c r="S68" s="63"/>
    </row>
    <row r="69" spans="1:19" s="11" customFormat="1" ht="32.1" customHeight="1" outlineLevel="6" x14ac:dyDescent="0.15">
      <c r="A69" s="12">
        <v>43</v>
      </c>
      <c r="B69" s="13" t="s">
        <v>103</v>
      </c>
      <c r="C69" s="14" t="s">
        <v>104</v>
      </c>
      <c r="D69" s="14"/>
      <c r="E69" s="14"/>
      <c r="F69" s="14"/>
      <c r="G69" s="14"/>
      <c r="H69" s="15">
        <v>130.4</v>
      </c>
      <c r="I69" s="15">
        <v>130.4</v>
      </c>
      <c r="J69" s="16"/>
      <c r="K69" s="16">
        <f>$K$70</f>
        <v>130.4</v>
      </c>
      <c r="L69" s="62"/>
      <c r="M69" s="62"/>
      <c r="N69" s="16">
        <f>ROUND($Q$69/$K$69,2)</f>
        <v>0</v>
      </c>
      <c r="O69" s="16">
        <f>ROUND($O$70,2)</f>
        <v>0</v>
      </c>
      <c r="P69" s="16">
        <f>ROUND($P$70,2)</f>
        <v>0</v>
      </c>
      <c r="Q69" s="16">
        <f>ROUND($Q$70,2)</f>
        <v>0</v>
      </c>
      <c r="R69" s="17" t="s">
        <v>105</v>
      </c>
      <c r="S69" s="71"/>
    </row>
    <row r="70" spans="1:19" s="18" customFormat="1" ht="11.1" customHeight="1" outlineLevel="7" x14ac:dyDescent="0.2">
      <c r="A70" s="19"/>
      <c r="B70" s="20" t="s">
        <v>22</v>
      </c>
      <c r="C70" s="21" t="s">
        <v>104</v>
      </c>
      <c r="D70" s="21"/>
      <c r="E70" s="21"/>
      <c r="F70" s="21"/>
      <c r="G70" s="21"/>
      <c r="H70" s="22">
        <v>130.4</v>
      </c>
      <c r="I70" s="22">
        <f>$H$70</f>
        <v>130.4</v>
      </c>
      <c r="J70" s="22">
        <v>1</v>
      </c>
      <c r="K70" s="23">
        <f>ROUND($I$70*$J$70,3)</f>
        <v>130.4</v>
      </c>
      <c r="L70" s="60"/>
      <c r="M70" s="61"/>
      <c r="N70" s="56">
        <f>ROUND($M$70+$L$70,2)</f>
        <v>0</v>
      </c>
      <c r="O70" s="23">
        <f>ROUND($I$70*$L$70,2)</f>
        <v>0</v>
      </c>
      <c r="P70" s="23">
        <f>ROUND($K$70*$M$70,2)</f>
        <v>0</v>
      </c>
      <c r="Q70" s="23">
        <f>ROUND($P$70+$O$70,2)</f>
        <v>0</v>
      </c>
      <c r="R70" s="23"/>
      <c r="S70" s="72"/>
    </row>
    <row r="71" spans="1:19" s="11" customFormat="1" ht="32.1" customHeight="1" outlineLevel="6" x14ac:dyDescent="0.15">
      <c r="A71" s="12">
        <v>44</v>
      </c>
      <c r="B71" s="13" t="s">
        <v>106</v>
      </c>
      <c r="C71" s="14" t="s">
        <v>104</v>
      </c>
      <c r="D71" s="14"/>
      <c r="E71" s="14"/>
      <c r="F71" s="14"/>
      <c r="G71" s="14"/>
      <c r="H71" s="15">
        <v>130.4</v>
      </c>
      <c r="I71" s="15">
        <v>130.4</v>
      </c>
      <c r="J71" s="16"/>
      <c r="K71" s="16">
        <f>$K$72</f>
        <v>130.4</v>
      </c>
      <c r="L71" s="62"/>
      <c r="M71" s="62"/>
      <c r="N71" s="16">
        <f>ROUND($Q$71/$K$71,2)</f>
        <v>0</v>
      </c>
      <c r="O71" s="16">
        <f>ROUND($O$72,2)</f>
        <v>0</v>
      </c>
      <c r="P71" s="16">
        <f>ROUND($P$72,2)</f>
        <v>0</v>
      </c>
      <c r="Q71" s="16">
        <f>ROUND($Q$72,2)</f>
        <v>0</v>
      </c>
      <c r="R71" s="17" t="s">
        <v>105</v>
      </c>
      <c r="S71" s="71"/>
    </row>
    <row r="72" spans="1:19" s="18" customFormat="1" ht="11.1" customHeight="1" outlineLevel="7" x14ac:dyDescent="0.2">
      <c r="A72" s="19"/>
      <c r="B72" s="20" t="s">
        <v>22</v>
      </c>
      <c r="C72" s="21" t="s">
        <v>104</v>
      </c>
      <c r="D72" s="21"/>
      <c r="E72" s="21"/>
      <c r="F72" s="21"/>
      <c r="G72" s="21"/>
      <c r="H72" s="22">
        <v>130.4</v>
      </c>
      <c r="I72" s="22">
        <f>$H$72</f>
        <v>130.4</v>
      </c>
      <c r="J72" s="22">
        <v>1</v>
      </c>
      <c r="K72" s="23">
        <f>ROUND($I$72*$J$72,3)</f>
        <v>130.4</v>
      </c>
      <c r="L72" s="60"/>
      <c r="M72" s="61"/>
      <c r="N72" s="56">
        <f>ROUND($M$72+$L$72,2)</f>
        <v>0</v>
      </c>
      <c r="O72" s="23">
        <f>ROUND($I$72*$L$72,2)</f>
        <v>0</v>
      </c>
      <c r="P72" s="23">
        <f>ROUND($K$72*$M$72,2)</f>
        <v>0</v>
      </c>
      <c r="Q72" s="23">
        <f>ROUND($P$72+$O$72,2)</f>
        <v>0</v>
      </c>
      <c r="R72" s="23"/>
      <c r="S72" s="72"/>
    </row>
    <row r="73" spans="1:19" s="1" customFormat="1" ht="12" customHeight="1" outlineLevel="5" x14ac:dyDescent="0.2">
      <c r="A73" s="7"/>
      <c r="B73" s="8" t="s">
        <v>107</v>
      </c>
      <c r="C73" s="9"/>
      <c r="D73" s="9"/>
      <c r="E73" s="9"/>
      <c r="F73" s="9"/>
      <c r="G73" s="9"/>
      <c r="H73" s="10"/>
      <c r="I73" s="10"/>
      <c r="J73" s="10"/>
      <c r="K73" s="10"/>
      <c r="L73" s="63"/>
      <c r="M73" s="63"/>
      <c r="N73" s="10"/>
      <c r="O73" s="10">
        <f>ROUND($O$74+$O$75+$O$76+$O$77+$O$78+$O$79+$O$80+$O$81+$O$82+$O$83+$O$84+$O$85+$O$86,2)</f>
        <v>0</v>
      </c>
      <c r="P73" s="10">
        <f>ROUND($P$74+$P$75+$P$76+$P$77+$P$78+$P$79+$P$80+$P$81+$P$82+$P$83+$P$84+$P$85+$P$86,2)</f>
        <v>0</v>
      </c>
      <c r="Q73" s="10">
        <f>ROUND($Q$74+$Q$75+$Q$76+$Q$77+$Q$78+$Q$79+$Q$80+$Q$81+$Q$82+$Q$83+$Q$84+$Q$85+$Q$86,2)</f>
        <v>0</v>
      </c>
      <c r="R73" s="10"/>
      <c r="S73" s="63"/>
    </row>
    <row r="74" spans="1:19" s="1" customFormat="1" ht="11.1" customHeight="1" outlineLevel="6" x14ac:dyDescent="0.2">
      <c r="A74" s="24"/>
      <c r="B74" s="25" t="s">
        <v>108</v>
      </c>
      <c r="C74" s="26" t="s">
        <v>53</v>
      </c>
      <c r="D74" s="26"/>
      <c r="E74" s="26"/>
      <c r="F74" s="26"/>
      <c r="G74" s="26"/>
      <c r="H74" s="27">
        <v>288</v>
      </c>
      <c r="I74" s="27">
        <f>$H$74</f>
        <v>288</v>
      </c>
      <c r="J74" s="29">
        <v>1</v>
      </c>
      <c r="K74" s="28">
        <f>ROUND($I$74*$J$74,3)</f>
        <v>288</v>
      </c>
      <c r="L74" s="64"/>
      <c r="M74" s="65"/>
      <c r="N74" s="57">
        <f>ROUND($M$74+$L$74,2)</f>
        <v>0</v>
      </c>
      <c r="O74" s="28">
        <f>ROUND($I$74*$L$74,2)</f>
        <v>0</v>
      </c>
      <c r="P74" s="28">
        <f>ROUND($K$74*$M$74,2)</f>
        <v>0</v>
      </c>
      <c r="Q74" s="28">
        <f>ROUND($P$74+$O$74,2)</f>
        <v>0</v>
      </c>
      <c r="R74" s="30"/>
      <c r="S74" s="73"/>
    </row>
    <row r="75" spans="1:19" s="1" customFormat="1" ht="11.1" customHeight="1" outlineLevel="6" x14ac:dyDescent="0.2">
      <c r="A75" s="24"/>
      <c r="B75" s="25" t="s">
        <v>109</v>
      </c>
      <c r="C75" s="26" t="s">
        <v>49</v>
      </c>
      <c r="D75" s="26"/>
      <c r="E75" s="26"/>
      <c r="F75" s="26"/>
      <c r="G75" s="26"/>
      <c r="H75" s="27">
        <v>20</v>
      </c>
      <c r="I75" s="27">
        <f>$H$75</f>
        <v>20</v>
      </c>
      <c r="J75" s="29">
        <v>1</v>
      </c>
      <c r="K75" s="28">
        <f>ROUND($I$75*$J$75,3)</f>
        <v>20</v>
      </c>
      <c r="L75" s="64"/>
      <c r="M75" s="65"/>
      <c r="N75" s="57">
        <f>ROUND($M$75+$L$75,2)</f>
        <v>0</v>
      </c>
      <c r="O75" s="28">
        <f>ROUND($I$75*$L$75,2)</f>
        <v>0</v>
      </c>
      <c r="P75" s="28">
        <f>ROUND($K$75*$M$75,2)</f>
        <v>0</v>
      </c>
      <c r="Q75" s="28">
        <f>ROUND($P$75+$O$75,2)</f>
        <v>0</v>
      </c>
      <c r="R75" s="30"/>
      <c r="S75" s="73"/>
    </row>
    <row r="76" spans="1:19" s="1" customFormat="1" ht="11.1" customHeight="1" outlineLevel="6" x14ac:dyDescent="0.2">
      <c r="A76" s="24"/>
      <c r="B76" s="25" t="s">
        <v>110</v>
      </c>
      <c r="C76" s="26" t="s">
        <v>49</v>
      </c>
      <c r="D76" s="26"/>
      <c r="E76" s="26"/>
      <c r="F76" s="26"/>
      <c r="G76" s="26"/>
      <c r="H76" s="27">
        <v>8</v>
      </c>
      <c r="I76" s="27">
        <f>$H$76</f>
        <v>8</v>
      </c>
      <c r="J76" s="29">
        <v>1</v>
      </c>
      <c r="K76" s="28">
        <f>ROUND($I$76*$J$76,3)</f>
        <v>8</v>
      </c>
      <c r="L76" s="64"/>
      <c r="M76" s="65"/>
      <c r="N76" s="57">
        <f>ROUND($M$76+$L$76,2)</f>
        <v>0</v>
      </c>
      <c r="O76" s="28">
        <f>ROUND($I$76*$L$76,2)</f>
        <v>0</v>
      </c>
      <c r="P76" s="28">
        <f>ROUND($K$76*$M$76,2)</f>
        <v>0</v>
      </c>
      <c r="Q76" s="28">
        <f>ROUND($P$76+$O$76,2)</f>
        <v>0</v>
      </c>
      <c r="R76" s="30"/>
      <c r="S76" s="73"/>
    </row>
    <row r="77" spans="1:19" s="1" customFormat="1" ht="11.1" customHeight="1" outlineLevel="6" x14ac:dyDescent="0.2">
      <c r="A77" s="24"/>
      <c r="B77" s="25" t="s">
        <v>111</v>
      </c>
      <c r="C77" s="26" t="s">
        <v>49</v>
      </c>
      <c r="D77" s="26"/>
      <c r="E77" s="26"/>
      <c r="F77" s="26"/>
      <c r="G77" s="26"/>
      <c r="H77" s="27">
        <v>24</v>
      </c>
      <c r="I77" s="27">
        <f>$H$77</f>
        <v>24</v>
      </c>
      <c r="J77" s="29">
        <v>1</v>
      </c>
      <c r="K77" s="28">
        <f>ROUND($I$77*$J$77,3)</f>
        <v>24</v>
      </c>
      <c r="L77" s="64"/>
      <c r="M77" s="65"/>
      <c r="N77" s="57">
        <f>ROUND($M$77+$L$77,2)</f>
        <v>0</v>
      </c>
      <c r="O77" s="28">
        <f>ROUND($I$77*$L$77,2)</f>
        <v>0</v>
      </c>
      <c r="P77" s="28">
        <f>ROUND($K$77*$M$77,2)</f>
        <v>0</v>
      </c>
      <c r="Q77" s="28">
        <f>ROUND($P$77+$O$77,2)</f>
        <v>0</v>
      </c>
      <c r="R77" s="30"/>
      <c r="S77" s="73"/>
    </row>
    <row r="78" spans="1:19" s="1" customFormat="1" ht="21.95" customHeight="1" outlineLevel="6" x14ac:dyDescent="0.2">
      <c r="A78" s="24"/>
      <c r="B78" s="25" t="s">
        <v>112</v>
      </c>
      <c r="C78" s="26" t="s">
        <v>49</v>
      </c>
      <c r="D78" s="26"/>
      <c r="E78" s="26"/>
      <c r="F78" s="26"/>
      <c r="G78" s="26"/>
      <c r="H78" s="27">
        <v>8</v>
      </c>
      <c r="I78" s="27">
        <f>$H$78</f>
        <v>8</v>
      </c>
      <c r="J78" s="29">
        <v>1</v>
      </c>
      <c r="K78" s="28">
        <f>ROUND($I$78*$J$78,3)</f>
        <v>8</v>
      </c>
      <c r="L78" s="67"/>
      <c r="M78" s="65"/>
      <c r="N78" s="59">
        <f>ROUND($M$78+$L$78,2)</f>
        <v>0</v>
      </c>
      <c r="O78" s="28">
        <f>ROUND($I$78*$L$78,2)</f>
        <v>0</v>
      </c>
      <c r="P78" s="28">
        <f>ROUND($K$78*$M$78,2)</f>
        <v>0</v>
      </c>
      <c r="Q78" s="28">
        <f>ROUND($P$78+$O$78,2)</f>
        <v>0</v>
      </c>
      <c r="R78" s="30"/>
      <c r="S78" s="73"/>
    </row>
    <row r="79" spans="1:19" s="1" customFormat="1" ht="21.95" customHeight="1" outlineLevel="6" x14ac:dyDescent="0.2">
      <c r="A79" s="24"/>
      <c r="B79" s="25" t="s">
        <v>113</v>
      </c>
      <c r="C79" s="26" t="s">
        <v>114</v>
      </c>
      <c r="D79" s="26"/>
      <c r="E79" s="26"/>
      <c r="F79" s="26"/>
      <c r="G79" s="26"/>
      <c r="H79" s="27">
        <v>0.93200000000000005</v>
      </c>
      <c r="I79" s="27">
        <f>$H$79</f>
        <v>0.93200000000000005</v>
      </c>
      <c r="J79" s="29">
        <v>1</v>
      </c>
      <c r="K79" s="28">
        <f>ROUND($I$79*$J$79,3)</f>
        <v>0.93200000000000005</v>
      </c>
      <c r="L79" s="67"/>
      <c r="M79" s="65"/>
      <c r="N79" s="59">
        <f>ROUND($M$79+$L$79,2)</f>
        <v>0</v>
      </c>
      <c r="O79" s="28">
        <f>ROUND($I$79*$L$79,2)</f>
        <v>0</v>
      </c>
      <c r="P79" s="28">
        <f>ROUND($K$79*$M$79,2)</f>
        <v>0</v>
      </c>
      <c r="Q79" s="28">
        <f>ROUND($P$79+$O$79,2)</f>
        <v>0</v>
      </c>
      <c r="R79" s="30" t="s">
        <v>115</v>
      </c>
      <c r="S79" s="73"/>
    </row>
    <row r="80" spans="1:19" s="1" customFormat="1" ht="21.95" customHeight="1" outlineLevel="6" x14ac:dyDescent="0.2">
      <c r="A80" s="24"/>
      <c r="B80" s="25" t="s">
        <v>116</v>
      </c>
      <c r="C80" s="26" t="s">
        <v>114</v>
      </c>
      <c r="D80" s="26"/>
      <c r="E80" s="26"/>
      <c r="F80" s="26"/>
      <c r="G80" s="26"/>
      <c r="H80" s="27">
        <v>0.105</v>
      </c>
      <c r="I80" s="27">
        <f>$H$80</f>
        <v>0.105</v>
      </c>
      <c r="J80" s="29">
        <v>1</v>
      </c>
      <c r="K80" s="28">
        <f>ROUND($I$80*$J$80,3)</f>
        <v>0.105</v>
      </c>
      <c r="L80" s="67"/>
      <c r="M80" s="65"/>
      <c r="N80" s="59">
        <f>ROUND($M$80+$L$80,2)</f>
        <v>0</v>
      </c>
      <c r="O80" s="28">
        <f>ROUND($I$80*$L$80,2)</f>
        <v>0</v>
      </c>
      <c r="P80" s="28">
        <f>ROUND($K$80*$M$80,2)</f>
        <v>0</v>
      </c>
      <c r="Q80" s="28">
        <f>ROUND($P$80+$O$80,2)</f>
        <v>0</v>
      </c>
      <c r="R80" s="30" t="s">
        <v>115</v>
      </c>
      <c r="S80" s="73"/>
    </row>
    <row r="81" spans="1:19" s="1" customFormat="1" ht="11.1" customHeight="1" outlineLevel="6" x14ac:dyDescent="0.2">
      <c r="A81" s="24"/>
      <c r="B81" s="25" t="s">
        <v>117</v>
      </c>
      <c r="C81" s="26" t="s">
        <v>53</v>
      </c>
      <c r="D81" s="26"/>
      <c r="E81" s="26"/>
      <c r="F81" s="26"/>
      <c r="G81" s="26"/>
      <c r="H81" s="27">
        <v>5</v>
      </c>
      <c r="I81" s="27">
        <f>$H$81</f>
        <v>5</v>
      </c>
      <c r="J81" s="29">
        <v>1</v>
      </c>
      <c r="K81" s="28">
        <f>ROUND($I$81*$J$81,3)</f>
        <v>5</v>
      </c>
      <c r="L81" s="64"/>
      <c r="M81" s="65"/>
      <c r="N81" s="57">
        <f>ROUND($M$81+$L$81,2)</f>
        <v>0</v>
      </c>
      <c r="O81" s="28">
        <f>ROUND($I$81*$L$81,2)</f>
        <v>0</v>
      </c>
      <c r="P81" s="28">
        <f>ROUND($K$81*$M$81,2)</f>
        <v>0</v>
      </c>
      <c r="Q81" s="28">
        <f>ROUND($P$81+$O$81,2)</f>
        <v>0</v>
      </c>
      <c r="R81" s="30" t="s">
        <v>118</v>
      </c>
      <c r="S81" s="73"/>
    </row>
    <row r="82" spans="1:19" s="1" customFormat="1" ht="11.1" customHeight="1" outlineLevel="6" x14ac:dyDescent="0.2">
      <c r="A82" s="24"/>
      <c r="B82" s="25" t="s">
        <v>119</v>
      </c>
      <c r="C82" s="26" t="s">
        <v>53</v>
      </c>
      <c r="D82" s="26"/>
      <c r="E82" s="26"/>
      <c r="F82" s="26"/>
      <c r="G82" s="26"/>
      <c r="H82" s="27">
        <v>145</v>
      </c>
      <c r="I82" s="27">
        <f>$H$82</f>
        <v>145</v>
      </c>
      <c r="J82" s="29">
        <v>1</v>
      </c>
      <c r="K82" s="28">
        <f>ROUND($I$82*$J$82,3)</f>
        <v>145</v>
      </c>
      <c r="L82" s="64"/>
      <c r="M82" s="65"/>
      <c r="N82" s="57">
        <f>ROUND($M$82+$L$82,2)</f>
        <v>0</v>
      </c>
      <c r="O82" s="28">
        <f>ROUND($I$82*$L$82,2)</f>
        <v>0</v>
      </c>
      <c r="P82" s="28">
        <f>ROUND($K$82*$M$82,2)</f>
        <v>0</v>
      </c>
      <c r="Q82" s="28">
        <f>ROUND($P$82+$O$82,2)</f>
        <v>0</v>
      </c>
      <c r="R82" s="30" t="s">
        <v>118</v>
      </c>
      <c r="S82" s="73"/>
    </row>
    <row r="83" spans="1:19" s="1" customFormat="1" ht="11.1" customHeight="1" outlineLevel="6" x14ac:dyDescent="0.2">
      <c r="A83" s="24"/>
      <c r="B83" s="25" t="s">
        <v>120</v>
      </c>
      <c r="C83" s="26" t="s">
        <v>53</v>
      </c>
      <c r="D83" s="26"/>
      <c r="E83" s="26"/>
      <c r="F83" s="26"/>
      <c r="G83" s="26"/>
      <c r="H83" s="27">
        <v>168</v>
      </c>
      <c r="I83" s="27">
        <f>$H$83</f>
        <v>168</v>
      </c>
      <c r="J83" s="29">
        <v>1</v>
      </c>
      <c r="K83" s="28">
        <f>ROUND($I$83*$J$83,3)</f>
        <v>168</v>
      </c>
      <c r="L83" s="64"/>
      <c r="M83" s="65"/>
      <c r="N83" s="57">
        <f>ROUND($M$83+$L$83,2)</f>
        <v>0</v>
      </c>
      <c r="O83" s="28">
        <f>ROUND($I$83*$L$83,2)</f>
        <v>0</v>
      </c>
      <c r="P83" s="28">
        <f>ROUND($K$83*$M$83,2)</f>
        <v>0</v>
      </c>
      <c r="Q83" s="28">
        <f>ROUND($P$83+$O$83,2)</f>
        <v>0</v>
      </c>
      <c r="R83" s="30" t="s">
        <v>118</v>
      </c>
      <c r="S83" s="73"/>
    </row>
    <row r="84" spans="1:19" s="1" customFormat="1" ht="21.95" customHeight="1" outlineLevel="6" x14ac:dyDescent="0.2">
      <c r="A84" s="24"/>
      <c r="B84" s="25" t="s">
        <v>121</v>
      </c>
      <c r="C84" s="26" t="s">
        <v>49</v>
      </c>
      <c r="D84" s="26"/>
      <c r="E84" s="26"/>
      <c r="F84" s="26"/>
      <c r="G84" s="26"/>
      <c r="H84" s="27">
        <v>162</v>
      </c>
      <c r="I84" s="27">
        <f>$H$84</f>
        <v>162</v>
      </c>
      <c r="J84" s="29">
        <v>1</v>
      </c>
      <c r="K84" s="28">
        <f>ROUND($I$84*$J$84,3)</f>
        <v>162</v>
      </c>
      <c r="L84" s="64"/>
      <c r="M84" s="65"/>
      <c r="N84" s="57">
        <f>ROUND($M$84+$L$84,2)</f>
        <v>0</v>
      </c>
      <c r="O84" s="28">
        <f>ROUND($I$84*$L$84,2)</f>
        <v>0</v>
      </c>
      <c r="P84" s="28">
        <f>ROUND($K$84*$M$84,2)</f>
        <v>0</v>
      </c>
      <c r="Q84" s="28">
        <f>ROUND($P$84+$O$84,2)</f>
        <v>0</v>
      </c>
      <c r="R84" s="30" t="s">
        <v>122</v>
      </c>
      <c r="S84" s="73"/>
    </row>
    <row r="85" spans="1:19" s="1" customFormat="1" ht="21.95" customHeight="1" outlineLevel="6" x14ac:dyDescent="0.2">
      <c r="A85" s="24"/>
      <c r="B85" s="25" t="s">
        <v>123</v>
      </c>
      <c r="C85" s="26" t="s">
        <v>49</v>
      </c>
      <c r="D85" s="26"/>
      <c r="E85" s="26"/>
      <c r="F85" s="26"/>
      <c r="G85" s="26"/>
      <c r="H85" s="27">
        <v>3</v>
      </c>
      <c r="I85" s="27">
        <f>$H$85</f>
        <v>3</v>
      </c>
      <c r="J85" s="29">
        <v>1</v>
      </c>
      <c r="K85" s="28">
        <f>ROUND($I$85*$J$85,3)</f>
        <v>3</v>
      </c>
      <c r="L85" s="67"/>
      <c r="M85" s="65"/>
      <c r="N85" s="59">
        <f>ROUND($M$85+$L$85,2)</f>
        <v>0</v>
      </c>
      <c r="O85" s="28">
        <f>ROUND($I$85*$L$85,2)</f>
        <v>0</v>
      </c>
      <c r="P85" s="28">
        <f>ROUND($K$85*$M$85,2)</f>
        <v>0</v>
      </c>
      <c r="Q85" s="28">
        <f>ROUND($P$85+$O$85,2)</f>
        <v>0</v>
      </c>
      <c r="R85" s="30"/>
      <c r="S85" s="73"/>
    </row>
    <row r="86" spans="1:19" s="1" customFormat="1" ht="11.1" customHeight="1" outlineLevel="6" x14ac:dyDescent="0.2">
      <c r="A86" s="24"/>
      <c r="B86" s="25" t="s">
        <v>124</v>
      </c>
      <c r="C86" s="26" t="s">
        <v>49</v>
      </c>
      <c r="D86" s="26"/>
      <c r="E86" s="26"/>
      <c r="F86" s="26"/>
      <c r="G86" s="26"/>
      <c r="H86" s="27">
        <v>2</v>
      </c>
      <c r="I86" s="27">
        <f>$H$86</f>
        <v>2</v>
      </c>
      <c r="J86" s="29">
        <v>1</v>
      </c>
      <c r="K86" s="28">
        <f>ROUND($I$86*$J$86,3)</f>
        <v>2</v>
      </c>
      <c r="L86" s="64"/>
      <c r="M86" s="65"/>
      <c r="N86" s="57">
        <f>ROUND($M$86+$L$86,2)</f>
        <v>0</v>
      </c>
      <c r="O86" s="28">
        <f>ROUND($I$86*$L$86,2)</f>
        <v>0</v>
      </c>
      <c r="P86" s="28">
        <f>ROUND($K$86*$M$86,2)</f>
        <v>0</v>
      </c>
      <c r="Q86" s="28">
        <f>ROUND($P$86+$O$86,2)</f>
        <v>0</v>
      </c>
      <c r="R86" s="30"/>
      <c r="S86" s="73"/>
    </row>
    <row r="87" spans="1:19" s="1" customFormat="1" ht="12" customHeight="1" outlineLevel="4" x14ac:dyDescent="0.2">
      <c r="A87" s="7"/>
      <c r="B87" s="8" t="s">
        <v>125</v>
      </c>
      <c r="C87" s="9"/>
      <c r="D87" s="9"/>
      <c r="E87" s="9"/>
      <c r="F87" s="9"/>
      <c r="G87" s="9"/>
      <c r="H87" s="10"/>
      <c r="I87" s="10"/>
      <c r="J87" s="10"/>
      <c r="K87" s="10"/>
      <c r="L87" s="63"/>
      <c r="M87" s="63"/>
      <c r="N87" s="10"/>
      <c r="O87" s="10">
        <f>ROUND($O$89+$O$90+$O$91+$O$92+$O$95+$O$96+$O$97+$O$98+$O$99+$O$100+$O$102+$O$103+$O$104+$O$105+$O$107+$O$108+$O$109+$O$110+$O$111+$O$112+$O$113+$O$114+$O$115+$O$116+$O$118+$O$119+$O$120+$O$121+$O$122+$O$123+$O$125+$O$126+$O$127+$O$128+$O$129+$O$130+$O$131+$O$132+$O$133+$O$134+$O$135+$O$136,2)</f>
        <v>0</v>
      </c>
      <c r="P87" s="10">
        <f>ROUND($P$89+$P$90+$P$91+$P$92+$P$95+$P$96+$P$97+$P$98+$P$99+$P$100+$P$102+$P$103+$P$104+$P$105+$P$107+$P$108+$P$109+$P$110+$P$111+$P$112+$P$113+$P$114+$P$115+$P$116+$P$118+$P$119+$P$120+$P$121+$P$122+$P$123+$P$125+$P$126+$P$127+$P$128+$P$129+$P$130+$P$131+$P$132+$P$133+$P$134+$P$135+$P$136,2)</f>
        <v>0</v>
      </c>
      <c r="Q87" s="10">
        <f>ROUND($Q$89+$Q$90+$Q$91+$Q$92+$Q$95+$Q$96+$Q$97+$Q$98+$Q$99+$Q$100+$Q$102+$Q$103+$Q$104+$Q$105+$Q$107+$Q$108+$Q$109+$Q$110+$Q$111+$Q$112+$Q$113+$Q$114+$Q$115+$Q$116+$Q$118+$Q$119+$Q$120+$Q$121+$Q$122+$Q$123+$Q$125+$Q$126+$Q$127+$Q$128+$Q$129+$Q$130+$Q$131+$Q$132+$Q$133+$Q$134+$Q$135+$Q$136,2)</f>
        <v>0</v>
      </c>
      <c r="R87" s="10"/>
      <c r="S87" s="63"/>
    </row>
    <row r="88" spans="1:19" s="1" customFormat="1" ht="12" customHeight="1" outlineLevel="5" x14ac:dyDescent="0.2">
      <c r="A88" s="7"/>
      <c r="B88" s="8" t="s">
        <v>126</v>
      </c>
      <c r="C88" s="9"/>
      <c r="D88" s="9"/>
      <c r="E88" s="9"/>
      <c r="F88" s="9"/>
      <c r="G88" s="9"/>
      <c r="H88" s="10"/>
      <c r="I88" s="10"/>
      <c r="J88" s="10"/>
      <c r="K88" s="10"/>
      <c r="L88" s="63"/>
      <c r="M88" s="63"/>
      <c r="N88" s="10"/>
      <c r="O88" s="10">
        <f>ROUND($O$89+$O$90+$O$91+$O$92,2)</f>
        <v>0</v>
      </c>
      <c r="P88" s="10">
        <f>ROUND($P$89+$P$90+$P$91+$P$92,2)</f>
        <v>0</v>
      </c>
      <c r="Q88" s="10">
        <f>ROUND($Q$89+$Q$90+$Q$91+$Q$92,2)</f>
        <v>0</v>
      </c>
      <c r="R88" s="10"/>
      <c r="S88" s="63"/>
    </row>
    <row r="89" spans="1:19" s="1" customFormat="1" ht="33" customHeight="1" outlineLevel="6" x14ac:dyDescent="0.2">
      <c r="A89" s="24"/>
      <c r="B89" s="25" t="s">
        <v>127</v>
      </c>
      <c r="C89" s="26" t="s">
        <v>128</v>
      </c>
      <c r="D89" s="26"/>
      <c r="E89" s="26"/>
      <c r="F89" s="26"/>
      <c r="G89" s="26"/>
      <c r="H89" s="27">
        <v>2</v>
      </c>
      <c r="I89" s="27">
        <f>$H$89</f>
        <v>2</v>
      </c>
      <c r="J89" s="29">
        <v>1</v>
      </c>
      <c r="K89" s="28">
        <f>ROUND($I$89*$J$89,3)</f>
        <v>2</v>
      </c>
      <c r="L89" s="67"/>
      <c r="M89" s="65"/>
      <c r="N89" s="59">
        <f>ROUND($M$89+$L$89,2)</f>
        <v>0</v>
      </c>
      <c r="O89" s="28">
        <f>ROUND($I$89*$L$89,2)</f>
        <v>0</v>
      </c>
      <c r="P89" s="28">
        <f>ROUND($K$89*$M$89,2)</f>
        <v>0</v>
      </c>
      <c r="Q89" s="28">
        <f>ROUND($P$89+$O$89,2)</f>
        <v>0</v>
      </c>
      <c r="R89" s="30" t="s">
        <v>129</v>
      </c>
      <c r="S89" s="73"/>
    </row>
    <row r="90" spans="1:19" s="1" customFormat="1" ht="33" customHeight="1" outlineLevel="6" x14ac:dyDescent="0.2">
      <c r="A90" s="24"/>
      <c r="B90" s="25" t="s">
        <v>130</v>
      </c>
      <c r="C90" s="26" t="s">
        <v>128</v>
      </c>
      <c r="D90" s="26"/>
      <c r="E90" s="26"/>
      <c r="F90" s="26"/>
      <c r="G90" s="26"/>
      <c r="H90" s="27">
        <v>1</v>
      </c>
      <c r="I90" s="27">
        <f>$H$90</f>
        <v>1</v>
      </c>
      <c r="J90" s="29">
        <v>1</v>
      </c>
      <c r="K90" s="28">
        <f>ROUND($I$90*$J$90,3)</f>
        <v>1</v>
      </c>
      <c r="L90" s="67"/>
      <c r="M90" s="65"/>
      <c r="N90" s="59">
        <f>ROUND($M$90+$L$90,2)</f>
        <v>0</v>
      </c>
      <c r="O90" s="28">
        <f>ROUND($I$90*$L$90,2)</f>
        <v>0</v>
      </c>
      <c r="P90" s="28">
        <f>ROUND($K$90*$M$90,2)</f>
        <v>0</v>
      </c>
      <c r="Q90" s="28">
        <f>ROUND($P$90+$O$90,2)</f>
        <v>0</v>
      </c>
      <c r="R90" s="30" t="s">
        <v>129</v>
      </c>
      <c r="S90" s="73"/>
    </row>
    <row r="91" spans="1:19" s="1" customFormat="1" ht="33" customHeight="1" outlineLevel="6" x14ac:dyDescent="0.2">
      <c r="A91" s="24"/>
      <c r="B91" s="25" t="s">
        <v>131</v>
      </c>
      <c r="C91" s="26" t="s">
        <v>128</v>
      </c>
      <c r="D91" s="26"/>
      <c r="E91" s="26"/>
      <c r="F91" s="26"/>
      <c r="G91" s="26"/>
      <c r="H91" s="27">
        <v>1</v>
      </c>
      <c r="I91" s="27">
        <f>$H$91</f>
        <v>1</v>
      </c>
      <c r="J91" s="29">
        <v>1</v>
      </c>
      <c r="K91" s="28">
        <f>ROUND($I$91*$J$91,3)</f>
        <v>1</v>
      </c>
      <c r="L91" s="67"/>
      <c r="M91" s="65"/>
      <c r="N91" s="59">
        <f>ROUND($M$91+$L$91,2)</f>
        <v>0</v>
      </c>
      <c r="O91" s="28">
        <f>ROUND($I$91*$L$91,2)</f>
        <v>0</v>
      </c>
      <c r="P91" s="28">
        <f>ROUND($K$91*$M$91,2)</f>
        <v>0</v>
      </c>
      <c r="Q91" s="28">
        <f>ROUND($P$91+$O$91,2)</f>
        <v>0</v>
      </c>
      <c r="R91" s="30" t="s">
        <v>129</v>
      </c>
      <c r="S91" s="73"/>
    </row>
    <row r="92" spans="1:19" s="1" customFormat="1" ht="33" customHeight="1" outlineLevel="6" x14ac:dyDescent="0.2">
      <c r="A92" s="24"/>
      <c r="B92" s="25" t="s">
        <v>132</v>
      </c>
      <c r="C92" s="26" t="s">
        <v>128</v>
      </c>
      <c r="D92" s="26"/>
      <c r="E92" s="26"/>
      <c r="F92" s="26"/>
      <c r="G92" s="26"/>
      <c r="H92" s="27">
        <v>1</v>
      </c>
      <c r="I92" s="27">
        <f>$H$92</f>
        <v>1</v>
      </c>
      <c r="J92" s="29">
        <v>1</v>
      </c>
      <c r="K92" s="28">
        <f>ROUND($I$92*$J$92,3)</f>
        <v>1</v>
      </c>
      <c r="L92" s="67"/>
      <c r="M92" s="65"/>
      <c r="N92" s="59">
        <f>ROUND($M$92+$L$92,2)</f>
        <v>0</v>
      </c>
      <c r="O92" s="28">
        <f>ROUND($I$92*$L$92,2)</f>
        <v>0</v>
      </c>
      <c r="P92" s="28">
        <f>ROUND($K$92*$M$92,2)</f>
        <v>0</v>
      </c>
      <c r="Q92" s="28">
        <f>ROUND($P$92+$O$92,2)</f>
        <v>0</v>
      </c>
      <c r="R92" s="30" t="s">
        <v>129</v>
      </c>
      <c r="S92" s="73"/>
    </row>
    <row r="93" spans="1:19" s="1" customFormat="1" ht="12" customHeight="1" outlineLevel="5" x14ac:dyDescent="0.2">
      <c r="A93" s="7"/>
      <c r="B93" s="8" t="s">
        <v>133</v>
      </c>
      <c r="C93" s="9"/>
      <c r="D93" s="9"/>
      <c r="E93" s="9"/>
      <c r="F93" s="9"/>
      <c r="G93" s="9"/>
      <c r="H93" s="10"/>
      <c r="I93" s="10"/>
      <c r="J93" s="10"/>
      <c r="K93" s="10"/>
      <c r="L93" s="63"/>
      <c r="M93" s="63"/>
      <c r="N93" s="10"/>
      <c r="O93" s="10">
        <f>ROUND($O$95+$O$96+$O$97+$O$98+$O$99+$O$100+$O$102+$O$103+$O$104+$O$105+$O$107+$O$108+$O$109+$O$110+$O$111+$O$112+$O$113+$O$114+$O$115+$O$116+$O$118+$O$119+$O$120+$O$121+$O$122+$O$123+$O$125+$O$126+$O$127+$O$128+$O$129+$O$130+$O$131+$O$132+$O$133+$O$134+$O$135+$O$136,2)</f>
        <v>0</v>
      </c>
      <c r="P93" s="10">
        <f>ROUND($P$95+$P$96+$P$97+$P$98+$P$99+$P$100+$P$102+$P$103+$P$104+$P$105+$P$107+$P$108+$P$109+$P$110+$P$111+$P$112+$P$113+$P$114+$P$115+$P$116+$P$118+$P$119+$P$120+$P$121+$P$122+$P$123+$P$125+$P$126+$P$127+$P$128+$P$129+$P$130+$P$131+$P$132+$P$133+$P$134+$P$135+$P$136,2)</f>
        <v>0</v>
      </c>
      <c r="Q93" s="10">
        <f>ROUND($Q$95+$Q$96+$Q$97+$Q$98+$Q$99+$Q$100+$Q$102+$Q$103+$Q$104+$Q$105+$Q$107+$Q$108+$Q$109+$Q$110+$Q$111+$Q$112+$Q$113+$Q$114+$Q$115+$Q$116+$Q$118+$Q$119+$Q$120+$Q$121+$Q$122+$Q$123+$Q$125+$Q$126+$Q$127+$Q$128+$Q$129+$Q$130+$Q$131+$Q$132+$Q$133+$Q$134+$Q$135+$Q$136,2)</f>
        <v>0</v>
      </c>
      <c r="R93" s="10"/>
      <c r="S93" s="63"/>
    </row>
    <row r="94" spans="1:19" s="11" customFormat="1" ht="11.1" customHeight="1" outlineLevel="6" x14ac:dyDescent="0.15">
      <c r="A94" s="12">
        <v>62</v>
      </c>
      <c r="B94" s="13" t="s">
        <v>134</v>
      </c>
      <c r="C94" s="14" t="s">
        <v>128</v>
      </c>
      <c r="D94" s="14"/>
      <c r="E94" s="14"/>
      <c r="F94" s="14"/>
      <c r="G94" s="14"/>
      <c r="H94" s="15">
        <v>3</v>
      </c>
      <c r="I94" s="15">
        <v>3</v>
      </c>
      <c r="J94" s="16"/>
      <c r="K94" s="16">
        <f>$K$95</f>
        <v>3</v>
      </c>
      <c r="L94" s="62"/>
      <c r="M94" s="62"/>
      <c r="N94" s="16">
        <f>ROUND($Q$94/$K$94,2)</f>
        <v>0</v>
      </c>
      <c r="O94" s="16">
        <f>ROUND($O$95+$O$96+$O$97+$O$98+$O$99+$O$100,2)</f>
        <v>0</v>
      </c>
      <c r="P94" s="16">
        <f>ROUND($P$95+$P$96+$P$97+$P$98+$P$99+$P$100,2)</f>
        <v>0</v>
      </c>
      <c r="Q94" s="16">
        <f>ROUND($Q$95+$Q$96+$Q$97+$Q$98+$Q$99+$Q$100,2)</f>
        <v>0</v>
      </c>
      <c r="R94" s="17" t="s">
        <v>135</v>
      </c>
      <c r="S94" s="71"/>
    </row>
    <row r="95" spans="1:19" s="18" customFormat="1" ht="11.1" customHeight="1" outlineLevel="7" x14ac:dyDescent="0.2">
      <c r="A95" s="19"/>
      <c r="B95" s="20" t="s">
        <v>22</v>
      </c>
      <c r="C95" s="21" t="s">
        <v>128</v>
      </c>
      <c r="D95" s="21"/>
      <c r="E95" s="21"/>
      <c r="F95" s="21"/>
      <c r="G95" s="21"/>
      <c r="H95" s="22">
        <v>3</v>
      </c>
      <c r="I95" s="22">
        <f>$H$95</f>
        <v>3</v>
      </c>
      <c r="J95" s="22">
        <v>1</v>
      </c>
      <c r="K95" s="23">
        <f>ROUND($I$95*$J$95,3)</f>
        <v>3</v>
      </c>
      <c r="L95" s="66"/>
      <c r="M95" s="61"/>
      <c r="N95" s="58">
        <f>ROUND($M$95+$L$95,2)</f>
        <v>0</v>
      </c>
      <c r="O95" s="23">
        <f>ROUND($I$95*$L$95,2)</f>
        <v>0</v>
      </c>
      <c r="P95" s="23">
        <f>ROUND($K$95*$M$95,2)</f>
        <v>0</v>
      </c>
      <c r="Q95" s="23">
        <f>ROUND($P$95+$O$95,2)</f>
        <v>0</v>
      </c>
      <c r="R95" s="23"/>
      <c r="S95" s="72"/>
    </row>
    <row r="96" spans="1:19" s="1" customFormat="1" ht="21.95" customHeight="1" outlineLevel="7" x14ac:dyDescent="0.2">
      <c r="A96" s="24"/>
      <c r="B96" s="25" t="s">
        <v>136</v>
      </c>
      <c r="C96" s="26" t="s">
        <v>49</v>
      </c>
      <c r="D96" s="26"/>
      <c r="E96" s="26"/>
      <c r="F96" s="26"/>
      <c r="G96" s="26"/>
      <c r="H96" s="27">
        <v>1</v>
      </c>
      <c r="I96" s="27">
        <f>$H$96</f>
        <v>1</v>
      </c>
      <c r="J96" s="29">
        <v>1</v>
      </c>
      <c r="K96" s="28">
        <f>ROUND($I$96*$J$96,3)</f>
        <v>1</v>
      </c>
      <c r="L96" s="65"/>
      <c r="M96" s="65"/>
      <c r="N96" s="28">
        <f>ROUND($M$96+$L$96,2)</f>
        <v>0</v>
      </c>
      <c r="O96" s="28">
        <f>ROUND($I$96*$L$96,2)</f>
        <v>0</v>
      </c>
      <c r="P96" s="28">
        <f>ROUND($K$96*$M$96,2)</f>
        <v>0</v>
      </c>
      <c r="Q96" s="28">
        <f>ROUND($P$96+$O$96,2)</f>
        <v>0</v>
      </c>
      <c r="R96" s="30"/>
      <c r="S96" s="73"/>
    </row>
    <row r="97" spans="1:19" s="1" customFormat="1" ht="21.95" customHeight="1" outlineLevel="7" x14ac:dyDescent="0.2">
      <c r="A97" s="24"/>
      <c r="B97" s="25" t="s">
        <v>137</v>
      </c>
      <c r="C97" s="26" t="s">
        <v>49</v>
      </c>
      <c r="D97" s="26"/>
      <c r="E97" s="26"/>
      <c r="F97" s="26"/>
      <c r="G97" s="26"/>
      <c r="H97" s="27">
        <v>2</v>
      </c>
      <c r="I97" s="27">
        <f>$H$97</f>
        <v>2</v>
      </c>
      <c r="J97" s="29">
        <v>1</v>
      </c>
      <c r="K97" s="28">
        <f>ROUND($I$97*$J$97,3)</f>
        <v>2</v>
      </c>
      <c r="L97" s="65"/>
      <c r="M97" s="65"/>
      <c r="N97" s="28">
        <f>ROUND($M$97+$L$97,2)</f>
        <v>0</v>
      </c>
      <c r="O97" s="28">
        <f>ROUND($I$97*$L$97,2)</f>
        <v>0</v>
      </c>
      <c r="P97" s="28">
        <f>ROUND($K$97*$M$97,2)</f>
        <v>0</v>
      </c>
      <c r="Q97" s="28">
        <f>ROUND($P$97+$O$97,2)</f>
        <v>0</v>
      </c>
      <c r="R97" s="30"/>
      <c r="S97" s="73"/>
    </row>
    <row r="98" spans="1:19" s="1" customFormat="1" ht="21.95" customHeight="1" outlineLevel="7" x14ac:dyDescent="0.2">
      <c r="A98" s="24"/>
      <c r="B98" s="25" t="s">
        <v>138</v>
      </c>
      <c r="C98" s="26" t="s">
        <v>49</v>
      </c>
      <c r="D98" s="26"/>
      <c r="E98" s="26"/>
      <c r="F98" s="26"/>
      <c r="G98" s="26"/>
      <c r="H98" s="27">
        <v>24</v>
      </c>
      <c r="I98" s="27">
        <f>$H$98</f>
        <v>24</v>
      </c>
      <c r="J98" s="29">
        <v>1</v>
      </c>
      <c r="K98" s="28">
        <f>ROUND($I$98*$J$98,3)</f>
        <v>24</v>
      </c>
      <c r="L98" s="65"/>
      <c r="M98" s="65"/>
      <c r="N98" s="28">
        <f>ROUND($M$98+$L$98,2)</f>
        <v>0</v>
      </c>
      <c r="O98" s="28">
        <f>ROUND($I$98*$L$98,2)</f>
        <v>0</v>
      </c>
      <c r="P98" s="28">
        <f>ROUND($K$98*$M$98,2)</f>
        <v>0</v>
      </c>
      <c r="Q98" s="28">
        <f>ROUND($P$98+$O$98,2)</f>
        <v>0</v>
      </c>
      <c r="R98" s="30"/>
      <c r="S98" s="73"/>
    </row>
    <row r="99" spans="1:19" s="1" customFormat="1" ht="21.95" customHeight="1" outlineLevel="7" x14ac:dyDescent="0.2">
      <c r="A99" s="24"/>
      <c r="B99" s="25" t="s">
        <v>139</v>
      </c>
      <c r="C99" s="26" t="s">
        <v>49</v>
      </c>
      <c r="D99" s="26"/>
      <c r="E99" s="26"/>
      <c r="F99" s="26"/>
      <c r="G99" s="26"/>
      <c r="H99" s="27">
        <v>6</v>
      </c>
      <c r="I99" s="27">
        <f>$H$99</f>
        <v>6</v>
      </c>
      <c r="J99" s="29">
        <v>1</v>
      </c>
      <c r="K99" s="28">
        <f>ROUND($I$99*$J$99,3)</f>
        <v>6</v>
      </c>
      <c r="L99" s="65"/>
      <c r="M99" s="65"/>
      <c r="N99" s="28">
        <f>ROUND($M$99+$L$99,2)</f>
        <v>0</v>
      </c>
      <c r="O99" s="28">
        <f>ROUND($I$99*$L$99,2)</f>
        <v>0</v>
      </c>
      <c r="P99" s="28">
        <f>ROUND($K$99*$M$99,2)</f>
        <v>0</v>
      </c>
      <c r="Q99" s="28">
        <f>ROUND($P$99+$O$99,2)</f>
        <v>0</v>
      </c>
      <c r="R99" s="30"/>
      <c r="S99" s="73"/>
    </row>
    <row r="100" spans="1:19" s="1" customFormat="1" ht="21.95" customHeight="1" outlineLevel="7" x14ac:dyDescent="0.2">
      <c r="A100" s="24"/>
      <c r="B100" s="25" t="s">
        <v>140</v>
      </c>
      <c r="C100" s="26" t="s">
        <v>49</v>
      </c>
      <c r="D100" s="26"/>
      <c r="E100" s="26"/>
      <c r="F100" s="26"/>
      <c r="G100" s="26"/>
      <c r="H100" s="27">
        <v>3</v>
      </c>
      <c r="I100" s="27">
        <f>$H$100</f>
        <v>3</v>
      </c>
      <c r="J100" s="29">
        <v>1</v>
      </c>
      <c r="K100" s="28">
        <f>ROUND($I$100*$J$100,3)</f>
        <v>3</v>
      </c>
      <c r="L100" s="65"/>
      <c r="M100" s="65"/>
      <c r="N100" s="28">
        <f>ROUND($M$100+$L$100,2)</f>
        <v>0</v>
      </c>
      <c r="O100" s="28">
        <f>ROUND($I$100*$L$100,2)</f>
        <v>0</v>
      </c>
      <c r="P100" s="28">
        <f>ROUND($K$100*$M$100,2)</f>
        <v>0</v>
      </c>
      <c r="Q100" s="28">
        <f>ROUND($P$100+$O$100,2)</f>
        <v>0</v>
      </c>
      <c r="R100" s="30" t="s">
        <v>141</v>
      </c>
      <c r="S100" s="73"/>
    </row>
    <row r="101" spans="1:19" s="11" customFormat="1" ht="11.1" customHeight="1" outlineLevel="6" x14ac:dyDescent="0.15">
      <c r="A101" s="12">
        <v>63</v>
      </c>
      <c r="B101" s="13" t="s">
        <v>142</v>
      </c>
      <c r="C101" s="14" t="s">
        <v>128</v>
      </c>
      <c r="D101" s="14"/>
      <c r="E101" s="14"/>
      <c r="F101" s="14"/>
      <c r="G101" s="14"/>
      <c r="H101" s="15">
        <v>3</v>
      </c>
      <c r="I101" s="15">
        <v>3</v>
      </c>
      <c r="J101" s="16"/>
      <c r="K101" s="16">
        <f>$K$102</f>
        <v>3</v>
      </c>
      <c r="L101" s="62"/>
      <c r="M101" s="62"/>
      <c r="N101" s="16">
        <f>ROUND($Q$101/$K$101,2)</f>
        <v>0</v>
      </c>
      <c r="O101" s="16">
        <f>ROUND($O$102+$O$103+$O$104+$O$105,2)</f>
        <v>0</v>
      </c>
      <c r="P101" s="16">
        <f>ROUND($P$102+$P$103+$P$104+$P$105,2)</f>
        <v>0</v>
      </c>
      <c r="Q101" s="16">
        <f>ROUND($Q$102+$Q$103+$Q$104+$Q$105,2)</f>
        <v>0</v>
      </c>
      <c r="R101" s="17" t="s">
        <v>143</v>
      </c>
      <c r="S101" s="71"/>
    </row>
    <row r="102" spans="1:19" s="18" customFormat="1" ht="11.1" customHeight="1" outlineLevel="7" x14ac:dyDescent="0.2">
      <c r="A102" s="19"/>
      <c r="B102" s="20" t="s">
        <v>22</v>
      </c>
      <c r="C102" s="21" t="s">
        <v>128</v>
      </c>
      <c r="D102" s="21"/>
      <c r="E102" s="21"/>
      <c r="F102" s="21"/>
      <c r="G102" s="21"/>
      <c r="H102" s="22">
        <v>3</v>
      </c>
      <c r="I102" s="22">
        <f>$H$102</f>
        <v>3</v>
      </c>
      <c r="J102" s="22">
        <v>1</v>
      </c>
      <c r="K102" s="23">
        <f>ROUND($I$102*$J$102,3)</f>
        <v>3</v>
      </c>
      <c r="L102" s="66"/>
      <c r="M102" s="61"/>
      <c r="N102" s="58">
        <f>ROUND($M$102+$L$102,2)</f>
        <v>0</v>
      </c>
      <c r="O102" s="23">
        <f>ROUND($I$102*$L$102,2)</f>
        <v>0</v>
      </c>
      <c r="P102" s="23">
        <f>ROUND($K$102*$M$102,2)</f>
        <v>0</v>
      </c>
      <c r="Q102" s="23">
        <f>ROUND($P$102+$O$102,2)</f>
        <v>0</v>
      </c>
      <c r="R102" s="23"/>
      <c r="S102" s="72"/>
    </row>
    <row r="103" spans="1:19" s="1" customFormat="1" ht="21.95" customHeight="1" outlineLevel="7" x14ac:dyDescent="0.2">
      <c r="A103" s="24"/>
      <c r="B103" s="25" t="s">
        <v>139</v>
      </c>
      <c r="C103" s="26" t="s">
        <v>49</v>
      </c>
      <c r="D103" s="26"/>
      <c r="E103" s="26"/>
      <c r="F103" s="26"/>
      <c r="G103" s="26"/>
      <c r="H103" s="27">
        <v>15</v>
      </c>
      <c r="I103" s="27">
        <f>$H$103</f>
        <v>15</v>
      </c>
      <c r="J103" s="29">
        <v>1</v>
      </c>
      <c r="K103" s="28">
        <f>ROUND($I$103*$J$103,3)</f>
        <v>15</v>
      </c>
      <c r="L103" s="65"/>
      <c r="M103" s="65"/>
      <c r="N103" s="28">
        <f>ROUND($M$103+$L$103,2)</f>
        <v>0</v>
      </c>
      <c r="O103" s="28">
        <f>ROUND($I$103*$L$103,2)</f>
        <v>0</v>
      </c>
      <c r="P103" s="28">
        <f>ROUND($K$103*$M$103,2)</f>
        <v>0</v>
      </c>
      <c r="Q103" s="28">
        <f>ROUND($P$103+$O$103,2)</f>
        <v>0</v>
      </c>
      <c r="R103" s="30"/>
      <c r="S103" s="73"/>
    </row>
    <row r="104" spans="1:19" s="1" customFormat="1" ht="21.95" customHeight="1" outlineLevel="7" x14ac:dyDescent="0.2">
      <c r="A104" s="24"/>
      <c r="B104" s="25" t="s">
        <v>138</v>
      </c>
      <c r="C104" s="26" t="s">
        <v>49</v>
      </c>
      <c r="D104" s="26"/>
      <c r="E104" s="26"/>
      <c r="F104" s="26"/>
      <c r="G104" s="26"/>
      <c r="H104" s="27">
        <v>2</v>
      </c>
      <c r="I104" s="27">
        <f>$H$104</f>
        <v>2</v>
      </c>
      <c r="J104" s="29">
        <v>1</v>
      </c>
      <c r="K104" s="28">
        <f>ROUND($I$104*$J$104,3)</f>
        <v>2</v>
      </c>
      <c r="L104" s="65"/>
      <c r="M104" s="65"/>
      <c r="N104" s="28">
        <f>ROUND($M$104+$L$104,2)</f>
        <v>0</v>
      </c>
      <c r="O104" s="28">
        <f>ROUND($I$104*$L$104,2)</f>
        <v>0</v>
      </c>
      <c r="P104" s="28">
        <f>ROUND($K$104*$M$104,2)</f>
        <v>0</v>
      </c>
      <c r="Q104" s="28">
        <f>ROUND($P$104+$O$104,2)</f>
        <v>0</v>
      </c>
      <c r="R104" s="30"/>
      <c r="S104" s="73"/>
    </row>
    <row r="105" spans="1:19" s="1" customFormat="1" ht="21.95" customHeight="1" outlineLevel="7" x14ac:dyDescent="0.2">
      <c r="A105" s="24"/>
      <c r="B105" s="25" t="s">
        <v>144</v>
      </c>
      <c r="C105" s="26" t="s">
        <v>49</v>
      </c>
      <c r="D105" s="26"/>
      <c r="E105" s="26"/>
      <c r="F105" s="26"/>
      <c r="G105" s="26"/>
      <c r="H105" s="27">
        <v>3</v>
      </c>
      <c r="I105" s="27">
        <f>$H$105</f>
        <v>3</v>
      </c>
      <c r="J105" s="29">
        <v>1</v>
      </c>
      <c r="K105" s="28">
        <f>ROUND($I$105*$J$105,3)</f>
        <v>3</v>
      </c>
      <c r="L105" s="65"/>
      <c r="M105" s="65"/>
      <c r="N105" s="28">
        <f>ROUND($M$105+$L$105,2)</f>
        <v>0</v>
      </c>
      <c r="O105" s="28">
        <f>ROUND($I$105*$L$105,2)</f>
        <v>0</v>
      </c>
      <c r="P105" s="28">
        <f>ROUND($K$105*$M$105,2)</f>
        <v>0</v>
      </c>
      <c r="Q105" s="28">
        <f>ROUND($P$105+$O$105,2)</f>
        <v>0</v>
      </c>
      <c r="R105" s="30" t="s">
        <v>141</v>
      </c>
      <c r="S105" s="73"/>
    </row>
    <row r="106" spans="1:19" s="11" customFormat="1" ht="32.1" customHeight="1" outlineLevel="6" x14ac:dyDescent="0.15">
      <c r="A106" s="12">
        <v>64</v>
      </c>
      <c r="B106" s="13" t="s">
        <v>145</v>
      </c>
      <c r="C106" s="14" t="s">
        <v>128</v>
      </c>
      <c r="D106" s="14"/>
      <c r="E106" s="14"/>
      <c r="F106" s="14"/>
      <c r="G106" s="14"/>
      <c r="H106" s="15">
        <v>1</v>
      </c>
      <c r="I106" s="15">
        <v>1</v>
      </c>
      <c r="J106" s="16"/>
      <c r="K106" s="16">
        <f>$K$107</f>
        <v>1</v>
      </c>
      <c r="L106" s="62"/>
      <c r="M106" s="62"/>
      <c r="N106" s="16">
        <f>ROUND($Q$106/$K$106,2)</f>
        <v>0</v>
      </c>
      <c r="O106" s="16">
        <f>ROUND($O$107+$O$108+$O$109+$O$110+$O$111+$O$112+$O$113+$O$114+$O$115+$O$116,2)</f>
        <v>0</v>
      </c>
      <c r="P106" s="16">
        <f>ROUND($P$107+$P$108+$P$109+$P$110+$P$111+$P$112+$P$113+$P$114+$P$115+$P$116,2)</f>
        <v>0</v>
      </c>
      <c r="Q106" s="16">
        <f>ROUND($Q$107+$Q$108+$Q$109+$Q$110+$Q$111+$Q$112+$Q$113+$Q$114+$Q$115+$Q$116,2)</f>
        <v>0</v>
      </c>
      <c r="R106" s="17" t="s">
        <v>146</v>
      </c>
      <c r="S106" s="71"/>
    </row>
    <row r="107" spans="1:19" s="18" customFormat="1" ht="11.1" customHeight="1" outlineLevel="7" x14ac:dyDescent="0.2">
      <c r="A107" s="19"/>
      <c r="B107" s="20" t="s">
        <v>22</v>
      </c>
      <c r="C107" s="21" t="s">
        <v>128</v>
      </c>
      <c r="D107" s="21"/>
      <c r="E107" s="21"/>
      <c r="F107" s="21"/>
      <c r="G107" s="21"/>
      <c r="H107" s="22">
        <v>1</v>
      </c>
      <c r="I107" s="22">
        <f>$H$107</f>
        <v>1</v>
      </c>
      <c r="J107" s="22">
        <v>1</v>
      </c>
      <c r="K107" s="23">
        <f>ROUND($I$107*$J$107,3)</f>
        <v>1</v>
      </c>
      <c r="L107" s="66"/>
      <c r="M107" s="61"/>
      <c r="N107" s="58">
        <f>ROUND($M$107+$L$107,2)</f>
        <v>0</v>
      </c>
      <c r="O107" s="23">
        <f>ROUND($I$107*$L$107,2)</f>
        <v>0</v>
      </c>
      <c r="P107" s="23">
        <f>ROUND($K$107*$M$107,2)</f>
        <v>0</v>
      </c>
      <c r="Q107" s="23">
        <f>ROUND($P$107+$O$107,2)</f>
        <v>0</v>
      </c>
      <c r="R107" s="23"/>
      <c r="S107" s="72"/>
    </row>
    <row r="108" spans="1:19" s="1" customFormat="1" ht="21.95" customHeight="1" outlineLevel="7" x14ac:dyDescent="0.2">
      <c r="A108" s="24"/>
      <c r="B108" s="25" t="s">
        <v>147</v>
      </c>
      <c r="C108" s="26" t="s">
        <v>49</v>
      </c>
      <c r="D108" s="26"/>
      <c r="E108" s="26"/>
      <c r="F108" s="26"/>
      <c r="G108" s="26"/>
      <c r="H108" s="27">
        <v>1</v>
      </c>
      <c r="I108" s="27">
        <f>$H$108</f>
        <v>1</v>
      </c>
      <c r="J108" s="29">
        <v>1</v>
      </c>
      <c r="K108" s="28">
        <f>ROUND($I$108*$J$108,3)</f>
        <v>1</v>
      </c>
      <c r="L108" s="65"/>
      <c r="M108" s="65"/>
      <c r="N108" s="28">
        <f>ROUND($M$108+$L$108,2)</f>
        <v>0</v>
      </c>
      <c r="O108" s="28">
        <f>ROUND($I$108*$L$108,2)</f>
        <v>0</v>
      </c>
      <c r="P108" s="28">
        <f>ROUND($K$108*$M$108,2)</f>
        <v>0</v>
      </c>
      <c r="Q108" s="28">
        <f>ROUND($P$108+$O$108,2)</f>
        <v>0</v>
      </c>
      <c r="R108" s="30"/>
      <c r="S108" s="73"/>
    </row>
    <row r="109" spans="1:19" s="1" customFormat="1" ht="21.95" customHeight="1" outlineLevel="7" x14ac:dyDescent="0.2">
      <c r="A109" s="24"/>
      <c r="B109" s="25" t="s">
        <v>148</v>
      </c>
      <c r="C109" s="26" t="s">
        <v>49</v>
      </c>
      <c r="D109" s="26"/>
      <c r="E109" s="26"/>
      <c r="F109" s="26"/>
      <c r="G109" s="26"/>
      <c r="H109" s="27">
        <v>7</v>
      </c>
      <c r="I109" s="27">
        <f>$H$109</f>
        <v>7</v>
      </c>
      <c r="J109" s="29">
        <v>1</v>
      </c>
      <c r="K109" s="28">
        <f>ROUND($I$109*$J$109,3)</f>
        <v>7</v>
      </c>
      <c r="L109" s="65"/>
      <c r="M109" s="65"/>
      <c r="N109" s="28">
        <f>ROUND($M$109+$L$109,2)</f>
        <v>0</v>
      </c>
      <c r="O109" s="28">
        <f>ROUND($I$109*$L$109,2)</f>
        <v>0</v>
      </c>
      <c r="P109" s="28">
        <f>ROUND($K$109*$M$109,2)</f>
        <v>0</v>
      </c>
      <c r="Q109" s="28">
        <f>ROUND($P$109+$O$109,2)</f>
        <v>0</v>
      </c>
      <c r="R109" s="30"/>
      <c r="S109" s="73"/>
    </row>
    <row r="110" spans="1:19" s="1" customFormat="1" ht="21.95" customHeight="1" outlineLevel="7" x14ac:dyDescent="0.2">
      <c r="A110" s="24"/>
      <c r="B110" s="25" t="s">
        <v>149</v>
      </c>
      <c r="C110" s="26" t="s">
        <v>49</v>
      </c>
      <c r="D110" s="26"/>
      <c r="E110" s="26"/>
      <c r="F110" s="26"/>
      <c r="G110" s="26"/>
      <c r="H110" s="27">
        <v>1</v>
      </c>
      <c r="I110" s="27">
        <f>$H$110</f>
        <v>1</v>
      </c>
      <c r="J110" s="29">
        <v>1</v>
      </c>
      <c r="K110" s="28">
        <f>ROUND($I$110*$J$110,3)</f>
        <v>1</v>
      </c>
      <c r="L110" s="65"/>
      <c r="M110" s="65"/>
      <c r="N110" s="28">
        <f>ROUND($M$110+$L$110,2)</f>
        <v>0</v>
      </c>
      <c r="O110" s="28">
        <f>ROUND($I$110*$L$110,2)</f>
        <v>0</v>
      </c>
      <c r="P110" s="28">
        <f>ROUND($K$110*$M$110,2)</f>
        <v>0</v>
      </c>
      <c r="Q110" s="28">
        <f>ROUND($P$110+$O$110,2)</f>
        <v>0</v>
      </c>
      <c r="R110" s="30"/>
      <c r="S110" s="73"/>
    </row>
    <row r="111" spans="1:19" s="1" customFormat="1" ht="21.95" customHeight="1" outlineLevel="7" x14ac:dyDescent="0.2">
      <c r="A111" s="24"/>
      <c r="B111" s="25" t="s">
        <v>150</v>
      </c>
      <c r="C111" s="26" t="s">
        <v>49</v>
      </c>
      <c r="D111" s="26"/>
      <c r="E111" s="26"/>
      <c r="F111" s="26"/>
      <c r="G111" s="26"/>
      <c r="H111" s="27">
        <v>6</v>
      </c>
      <c r="I111" s="27">
        <f>$H$111</f>
        <v>6</v>
      </c>
      <c r="J111" s="29">
        <v>1</v>
      </c>
      <c r="K111" s="28">
        <f>ROUND($I$111*$J$111,3)</f>
        <v>6</v>
      </c>
      <c r="L111" s="65"/>
      <c r="M111" s="65"/>
      <c r="N111" s="28">
        <f>ROUND($M$111+$L$111,2)</f>
        <v>0</v>
      </c>
      <c r="O111" s="28">
        <f>ROUND($I$111*$L$111,2)</f>
        <v>0</v>
      </c>
      <c r="P111" s="28">
        <f>ROUND($K$111*$M$111,2)</f>
        <v>0</v>
      </c>
      <c r="Q111" s="28">
        <f>ROUND($P$111+$O$111,2)</f>
        <v>0</v>
      </c>
      <c r="R111" s="30"/>
      <c r="S111" s="73"/>
    </row>
    <row r="112" spans="1:19" s="1" customFormat="1" ht="21.95" customHeight="1" outlineLevel="7" x14ac:dyDescent="0.2">
      <c r="A112" s="24"/>
      <c r="B112" s="25" t="s">
        <v>138</v>
      </c>
      <c r="C112" s="26" t="s">
        <v>49</v>
      </c>
      <c r="D112" s="26"/>
      <c r="E112" s="26"/>
      <c r="F112" s="26"/>
      <c r="G112" s="26"/>
      <c r="H112" s="27">
        <v>1</v>
      </c>
      <c r="I112" s="27">
        <f>$H$112</f>
        <v>1</v>
      </c>
      <c r="J112" s="29">
        <v>1</v>
      </c>
      <c r="K112" s="28">
        <f>ROUND($I$112*$J$112,3)</f>
        <v>1</v>
      </c>
      <c r="L112" s="65"/>
      <c r="M112" s="65"/>
      <c r="N112" s="28">
        <f>ROUND($M$112+$L$112,2)</f>
        <v>0</v>
      </c>
      <c r="O112" s="28">
        <f>ROUND($I$112*$L$112,2)</f>
        <v>0</v>
      </c>
      <c r="P112" s="28">
        <f>ROUND($K$112*$M$112,2)</f>
        <v>0</v>
      </c>
      <c r="Q112" s="28">
        <f>ROUND($P$112+$O$112,2)</f>
        <v>0</v>
      </c>
      <c r="R112" s="30"/>
      <c r="S112" s="73"/>
    </row>
    <row r="113" spans="1:19" s="1" customFormat="1" ht="11.1" customHeight="1" outlineLevel="7" x14ac:dyDescent="0.2">
      <c r="A113" s="24"/>
      <c r="B113" s="25" t="s">
        <v>151</v>
      </c>
      <c r="C113" s="26" t="s">
        <v>49</v>
      </c>
      <c r="D113" s="26"/>
      <c r="E113" s="26"/>
      <c r="F113" s="26"/>
      <c r="G113" s="26"/>
      <c r="H113" s="27">
        <v>1</v>
      </c>
      <c r="I113" s="27">
        <f>$H$113</f>
        <v>1</v>
      </c>
      <c r="J113" s="29">
        <v>1</v>
      </c>
      <c r="K113" s="28">
        <f>ROUND($I$113*$J$113,3)</f>
        <v>1</v>
      </c>
      <c r="L113" s="65"/>
      <c r="M113" s="65"/>
      <c r="N113" s="28">
        <f>ROUND($M$113+$L$113,2)</f>
        <v>0</v>
      </c>
      <c r="O113" s="28">
        <f>ROUND($I$113*$L$113,2)</f>
        <v>0</v>
      </c>
      <c r="P113" s="28">
        <f>ROUND($K$113*$M$113,2)</f>
        <v>0</v>
      </c>
      <c r="Q113" s="28">
        <f>ROUND($P$113+$O$113,2)</f>
        <v>0</v>
      </c>
      <c r="R113" s="30"/>
      <c r="S113" s="73"/>
    </row>
    <row r="114" spans="1:19" s="1" customFormat="1" ht="21.95" customHeight="1" outlineLevel="7" x14ac:dyDescent="0.2">
      <c r="A114" s="24"/>
      <c r="B114" s="25" t="s">
        <v>152</v>
      </c>
      <c r="C114" s="26" t="s">
        <v>49</v>
      </c>
      <c r="D114" s="26"/>
      <c r="E114" s="26"/>
      <c r="F114" s="26"/>
      <c r="G114" s="26"/>
      <c r="H114" s="27">
        <v>5</v>
      </c>
      <c r="I114" s="27">
        <f>$H$114</f>
        <v>5</v>
      </c>
      <c r="J114" s="29">
        <v>1</v>
      </c>
      <c r="K114" s="28">
        <f>ROUND($I$114*$J$114,3)</f>
        <v>5</v>
      </c>
      <c r="L114" s="65"/>
      <c r="M114" s="65"/>
      <c r="N114" s="28">
        <f>ROUND($M$114+$L$114,2)</f>
        <v>0</v>
      </c>
      <c r="O114" s="28">
        <f>ROUND($I$114*$L$114,2)</f>
        <v>0</v>
      </c>
      <c r="P114" s="28">
        <f>ROUND($K$114*$M$114,2)</f>
        <v>0</v>
      </c>
      <c r="Q114" s="28">
        <f>ROUND($P$114+$O$114,2)</f>
        <v>0</v>
      </c>
      <c r="R114" s="30"/>
      <c r="S114" s="73"/>
    </row>
    <row r="115" spans="1:19" s="1" customFormat="1" ht="21.95" customHeight="1" outlineLevel="7" x14ac:dyDescent="0.2">
      <c r="A115" s="24"/>
      <c r="B115" s="25" t="s">
        <v>153</v>
      </c>
      <c r="C115" s="26" t="s">
        <v>49</v>
      </c>
      <c r="D115" s="26"/>
      <c r="E115" s="26"/>
      <c r="F115" s="26"/>
      <c r="G115" s="26"/>
      <c r="H115" s="27">
        <v>7</v>
      </c>
      <c r="I115" s="27">
        <f>$H$115</f>
        <v>7</v>
      </c>
      <c r="J115" s="29">
        <v>1</v>
      </c>
      <c r="K115" s="28">
        <f>ROUND($I$115*$J$115,3)</f>
        <v>7</v>
      </c>
      <c r="L115" s="65"/>
      <c r="M115" s="65"/>
      <c r="N115" s="28">
        <f>ROUND($M$115+$L$115,2)</f>
        <v>0</v>
      </c>
      <c r="O115" s="28">
        <f>ROUND($I$115*$L$115,2)</f>
        <v>0</v>
      </c>
      <c r="P115" s="28">
        <f>ROUND($K$115*$M$115,2)</f>
        <v>0</v>
      </c>
      <c r="Q115" s="28">
        <f>ROUND($P$115+$O$115,2)</f>
        <v>0</v>
      </c>
      <c r="R115" s="30"/>
      <c r="S115" s="73"/>
    </row>
    <row r="116" spans="1:19" s="1" customFormat="1" ht="11.1" customHeight="1" outlineLevel="7" x14ac:dyDescent="0.2">
      <c r="A116" s="24"/>
      <c r="B116" s="25" t="s">
        <v>154</v>
      </c>
      <c r="C116" s="26" t="s">
        <v>49</v>
      </c>
      <c r="D116" s="26"/>
      <c r="E116" s="26"/>
      <c r="F116" s="26"/>
      <c r="G116" s="26"/>
      <c r="H116" s="27">
        <v>2</v>
      </c>
      <c r="I116" s="27">
        <f>$H$116</f>
        <v>2</v>
      </c>
      <c r="J116" s="29">
        <v>1</v>
      </c>
      <c r="K116" s="28">
        <f>ROUND($I$116*$J$116,3)</f>
        <v>2</v>
      </c>
      <c r="L116" s="65"/>
      <c r="M116" s="65"/>
      <c r="N116" s="28">
        <f>ROUND($M$116+$L$116,2)</f>
        <v>0</v>
      </c>
      <c r="O116" s="28">
        <f>ROUND($I$116*$L$116,2)</f>
        <v>0</v>
      </c>
      <c r="P116" s="28">
        <f>ROUND($K$116*$M$116,2)</f>
        <v>0</v>
      </c>
      <c r="Q116" s="28">
        <f>ROUND($P$116+$O$116,2)</f>
        <v>0</v>
      </c>
      <c r="R116" s="30" t="s">
        <v>155</v>
      </c>
      <c r="S116" s="73"/>
    </row>
    <row r="117" spans="1:19" s="11" customFormat="1" ht="32.1" customHeight="1" outlineLevel="6" x14ac:dyDescent="0.15">
      <c r="A117" s="12">
        <v>65</v>
      </c>
      <c r="B117" s="13" t="s">
        <v>156</v>
      </c>
      <c r="C117" s="14" t="s">
        <v>128</v>
      </c>
      <c r="D117" s="14"/>
      <c r="E117" s="14"/>
      <c r="F117" s="14"/>
      <c r="G117" s="14"/>
      <c r="H117" s="15">
        <v>1</v>
      </c>
      <c r="I117" s="15">
        <v>1</v>
      </c>
      <c r="J117" s="16"/>
      <c r="K117" s="16">
        <f>$K$118</f>
        <v>1</v>
      </c>
      <c r="L117" s="62"/>
      <c r="M117" s="62"/>
      <c r="N117" s="16">
        <f>ROUND($Q$117/$K$117,2)</f>
        <v>0</v>
      </c>
      <c r="O117" s="16">
        <f>ROUND($O$118+$O$119+$O$120+$O$121+$O$122+$O$123,2)</f>
        <v>0</v>
      </c>
      <c r="P117" s="16">
        <f>ROUND($P$118+$P$119+$P$120+$P$121+$P$122+$P$123,2)</f>
        <v>0</v>
      </c>
      <c r="Q117" s="16">
        <f>ROUND($Q$118+$Q$119+$Q$120+$Q$121+$Q$122+$Q$123,2)</f>
        <v>0</v>
      </c>
      <c r="R117" s="17" t="s">
        <v>157</v>
      </c>
      <c r="S117" s="71"/>
    </row>
    <row r="118" spans="1:19" s="18" customFormat="1" ht="11.1" customHeight="1" outlineLevel="7" x14ac:dyDescent="0.2">
      <c r="A118" s="19"/>
      <c r="B118" s="20" t="s">
        <v>22</v>
      </c>
      <c r="C118" s="21" t="s">
        <v>128</v>
      </c>
      <c r="D118" s="21"/>
      <c r="E118" s="21"/>
      <c r="F118" s="21"/>
      <c r="G118" s="21"/>
      <c r="H118" s="22">
        <v>1</v>
      </c>
      <c r="I118" s="22">
        <f>$H$118</f>
        <v>1</v>
      </c>
      <c r="J118" s="22">
        <v>1</v>
      </c>
      <c r="K118" s="23">
        <f>ROUND($I$118*$J$118,3)</f>
        <v>1</v>
      </c>
      <c r="L118" s="66"/>
      <c r="M118" s="61"/>
      <c r="N118" s="58">
        <f>ROUND($M$118+$L$118,2)</f>
        <v>0</v>
      </c>
      <c r="O118" s="23">
        <f>ROUND($I$118*$L$118,2)</f>
        <v>0</v>
      </c>
      <c r="P118" s="23">
        <f>ROUND($K$118*$M$118,2)</f>
        <v>0</v>
      </c>
      <c r="Q118" s="23">
        <f>ROUND($P$118+$O$118,2)</f>
        <v>0</v>
      </c>
      <c r="R118" s="23"/>
      <c r="S118" s="72"/>
    </row>
    <row r="119" spans="1:19" s="1" customFormat="1" ht="21.95" customHeight="1" outlineLevel="7" x14ac:dyDescent="0.2">
      <c r="A119" s="24"/>
      <c r="B119" s="25" t="s">
        <v>137</v>
      </c>
      <c r="C119" s="26" t="s">
        <v>49</v>
      </c>
      <c r="D119" s="26"/>
      <c r="E119" s="26"/>
      <c r="F119" s="26"/>
      <c r="G119" s="26"/>
      <c r="H119" s="27">
        <v>1</v>
      </c>
      <c r="I119" s="27">
        <f>$H$119</f>
        <v>1</v>
      </c>
      <c r="J119" s="29">
        <v>1</v>
      </c>
      <c r="K119" s="28">
        <f>ROUND($I$119*$J$119,3)</f>
        <v>1</v>
      </c>
      <c r="L119" s="65"/>
      <c r="M119" s="65"/>
      <c r="N119" s="28">
        <f>ROUND($M$119+$L$119,2)</f>
        <v>0</v>
      </c>
      <c r="O119" s="28">
        <f>ROUND($I$119*$L$119,2)</f>
        <v>0</v>
      </c>
      <c r="P119" s="28">
        <f>ROUND($K$119*$M$119,2)</f>
        <v>0</v>
      </c>
      <c r="Q119" s="28">
        <f>ROUND($P$119+$O$119,2)</f>
        <v>0</v>
      </c>
      <c r="R119" s="30"/>
      <c r="S119" s="73"/>
    </row>
    <row r="120" spans="1:19" s="1" customFormat="1" ht="21.95" customHeight="1" outlineLevel="7" x14ac:dyDescent="0.2">
      <c r="A120" s="24"/>
      <c r="B120" s="25" t="s">
        <v>153</v>
      </c>
      <c r="C120" s="26" t="s">
        <v>49</v>
      </c>
      <c r="D120" s="26"/>
      <c r="E120" s="26"/>
      <c r="F120" s="26"/>
      <c r="G120" s="26"/>
      <c r="H120" s="27">
        <v>4</v>
      </c>
      <c r="I120" s="27">
        <f>$H$120</f>
        <v>4</v>
      </c>
      <c r="J120" s="29">
        <v>1</v>
      </c>
      <c r="K120" s="28">
        <f>ROUND($I$120*$J$120,3)</f>
        <v>4</v>
      </c>
      <c r="L120" s="65"/>
      <c r="M120" s="65"/>
      <c r="N120" s="28">
        <f>ROUND($M$120+$L$120,2)</f>
        <v>0</v>
      </c>
      <c r="O120" s="28">
        <f>ROUND($I$120*$L$120,2)</f>
        <v>0</v>
      </c>
      <c r="P120" s="28">
        <f>ROUND($K$120*$M$120,2)</f>
        <v>0</v>
      </c>
      <c r="Q120" s="28">
        <f>ROUND($P$120+$O$120,2)</f>
        <v>0</v>
      </c>
      <c r="R120" s="30"/>
      <c r="S120" s="73"/>
    </row>
    <row r="121" spans="1:19" s="1" customFormat="1" ht="21.95" customHeight="1" outlineLevel="7" x14ac:dyDescent="0.2">
      <c r="A121" s="24"/>
      <c r="B121" s="25" t="s">
        <v>138</v>
      </c>
      <c r="C121" s="26" t="s">
        <v>49</v>
      </c>
      <c r="D121" s="26"/>
      <c r="E121" s="26"/>
      <c r="F121" s="26"/>
      <c r="G121" s="26"/>
      <c r="H121" s="27">
        <v>1</v>
      </c>
      <c r="I121" s="27">
        <f>$H$121</f>
        <v>1</v>
      </c>
      <c r="J121" s="29">
        <v>1</v>
      </c>
      <c r="K121" s="28">
        <f>ROUND($I$121*$J$121,3)</f>
        <v>1</v>
      </c>
      <c r="L121" s="65"/>
      <c r="M121" s="65"/>
      <c r="N121" s="28">
        <f>ROUND($M$121+$L$121,2)</f>
        <v>0</v>
      </c>
      <c r="O121" s="28">
        <f>ROUND($I$121*$L$121,2)</f>
        <v>0</v>
      </c>
      <c r="P121" s="28">
        <f>ROUND($K$121*$M$121,2)</f>
        <v>0</v>
      </c>
      <c r="Q121" s="28">
        <f>ROUND($P$121+$O$121,2)</f>
        <v>0</v>
      </c>
      <c r="R121" s="30"/>
      <c r="S121" s="73"/>
    </row>
    <row r="122" spans="1:19" s="1" customFormat="1" ht="21.95" customHeight="1" outlineLevel="7" x14ac:dyDescent="0.2">
      <c r="A122" s="24"/>
      <c r="B122" s="25" t="s">
        <v>148</v>
      </c>
      <c r="C122" s="26" t="s">
        <v>49</v>
      </c>
      <c r="D122" s="26"/>
      <c r="E122" s="26"/>
      <c r="F122" s="26"/>
      <c r="G122" s="26"/>
      <c r="H122" s="27">
        <v>2</v>
      </c>
      <c r="I122" s="27">
        <f>$H$122</f>
        <v>2</v>
      </c>
      <c r="J122" s="29">
        <v>1</v>
      </c>
      <c r="K122" s="28">
        <f>ROUND($I$122*$J$122,3)</f>
        <v>2</v>
      </c>
      <c r="L122" s="65"/>
      <c r="M122" s="65"/>
      <c r="N122" s="28">
        <f>ROUND($M$122+$L$122,2)</f>
        <v>0</v>
      </c>
      <c r="O122" s="28">
        <f>ROUND($I$122*$L$122,2)</f>
        <v>0</v>
      </c>
      <c r="P122" s="28">
        <f>ROUND($K$122*$M$122,2)</f>
        <v>0</v>
      </c>
      <c r="Q122" s="28">
        <f>ROUND($P$122+$O$122,2)</f>
        <v>0</v>
      </c>
      <c r="R122" s="30"/>
      <c r="S122" s="73"/>
    </row>
    <row r="123" spans="1:19" s="1" customFormat="1" ht="11.1" customHeight="1" outlineLevel="7" x14ac:dyDescent="0.2">
      <c r="A123" s="24"/>
      <c r="B123" s="25" t="s">
        <v>158</v>
      </c>
      <c r="C123" s="26" t="s">
        <v>49</v>
      </c>
      <c r="D123" s="26"/>
      <c r="E123" s="26"/>
      <c r="F123" s="26"/>
      <c r="G123" s="26"/>
      <c r="H123" s="28"/>
      <c r="I123" s="28">
        <f>$H$123</f>
        <v>0</v>
      </c>
      <c r="J123" s="29">
        <v>1</v>
      </c>
      <c r="K123" s="28">
        <f>ROUND($I$123*$J$123,3)</f>
        <v>0</v>
      </c>
      <c r="L123" s="65"/>
      <c r="M123" s="65"/>
      <c r="N123" s="28">
        <f>ROUND($M$123+$L$123,2)</f>
        <v>0</v>
      </c>
      <c r="O123" s="28">
        <f>ROUND($I$123*$L$123,2)</f>
        <v>0</v>
      </c>
      <c r="P123" s="28">
        <f>ROUND($K$123*$M$123,2)</f>
        <v>0</v>
      </c>
      <c r="Q123" s="28">
        <f>ROUND($P$123+$O$123,2)</f>
        <v>0</v>
      </c>
      <c r="R123" s="30" t="s">
        <v>159</v>
      </c>
      <c r="S123" s="73"/>
    </row>
    <row r="124" spans="1:19" s="11" customFormat="1" ht="32.1" customHeight="1" outlineLevel="6" x14ac:dyDescent="0.15">
      <c r="A124" s="12">
        <v>66</v>
      </c>
      <c r="B124" s="13" t="s">
        <v>160</v>
      </c>
      <c r="C124" s="14" t="s">
        <v>128</v>
      </c>
      <c r="D124" s="14"/>
      <c r="E124" s="14"/>
      <c r="F124" s="14"/>
      <c r="G124" s="14"/>
      <c r="H124" s="15">
        <v>1</v>
      </c>
      <c r="I124" s="15">
        <v>1</v>
      </c>
      <c r="J124" s="16"/>
      <c r="K124" s="16">
        <f>$K$125</f>
        <v>1</v>
      </c>
      <c r="L124" s="62"/>
      <c r="M124" s="62"/>
      <c r="N124" s="16">
        <f>ROUND($Q$124/$K$124,2)</f>
        <v>0</v>
      </c>
      <c r="O124" s="16">
        <f>ROUND($O$125+$O$126+$O$127+$O$128+$O$129+$O$130+$O$131+$O$132+$O$133+$O$134+$O$135,2)</f>
        <v>0</v>
      </c>
      <c r="P124" s="16">
        <f>ROUND($P$125+$P$126+$P$127+$P$128+$P$129+$P$130+$P$131+$P$132+$P$133+$P$134+$P$135,2)</f>
        <v>0</v>
      </c>
      <c r="Q124" s="16">
        <f>ROUND($Q$125+$Q$126+$Q$127+$Q$128+$Q$129+$Q$130+$Q$131+$Q$132+$Q$133+$Q$134+$Q$135,2)</f>
        <v>0</v>
      </c>
      <c r="R124" s="17" t="s">
        <v>161</v>
      </c>
      <c r="S124" s="71"/>
    </row>
    <row r="125" spans="1:19" s="18" customFormat="1" ht="11.1" customHeight="1" outlineLevel="7" x14ac:dyDescent="0.2">
      <c r="A125" s="19"/>
      <c r="B125" s="20" t="s">
        <v>22</v>
      </c>
      <c r="C125" s="21" t="s">
        <v>128</v>
      </c>
      <c r="D125" s="21"/>
      <c r="E125" s="21"/>
      <c r="F125" s="21"/>
      <c r="G125" s="21"/>
      <c r="H125" s="22">
        <v>1</v>
      </c>
      <c r="I125" s="22">
        <f>$H$125</f>
        <v>1</v>
      </c>
      <c r="J125" s="22">
        <v>1</v>
      </c>
      <c r="K125" s="23">
        <f>ROUND($I$125*$J$125,3)</f>
        <v>1</v>
      </c>
      <c r="L125" s="66"/>
      <c r="M125" s="61"/>
      <c r="N125" s="58">
        <f>ROUND($M$125+$L$125,2)</f>
        <v>0</v>
      </c>
      <c r="O125" s="23">
        <f>ROUND($I$125*$L$125,2)</f>
        <v>0</v>
      </c>
      <c r="P125" s="23">
        <f>ROUND($K$125*$M$125,2)</f>
        <v>0</v>
      </c>
      <c r="Q125" s="23">
        <f>ROUND($P$125+$O$125,2)</f>
        <v>0</v>
      </c>
      <c r="R125" s="23"/>
      <c r="S125" s="72"/>
    </row>
    <row r="126" spans="1:19" s="1" customFormat="1" ht="21.95" customHeight="1" outlineLevel="7" x14ac:dyDescent="0.2">
      <c r="A126" s="24"/>
      <c r="B126" s="25" t="s">
        <v>162</v>
      </c>
      <c r="C126" s="26" t="s">
        <v>49</v>
      </c>
      <c r="D126" s="26"/>
      <c r="E126" s="26"/>
      <c r="F126" s="26"/>
      <c r="G126" s="26"/>
      <c r="H126" s="27">
        <v>1</v>
      </c>
      <c r="I126" s="27">
        <f>$H$126</f>
        <v>1</v>
      </c>
      <c r="J126" s="29">
        <v>1</v>
      </c>
      <c r="K126" s="28">
        <f>ROUND($I$126*$J$126,3)</f>
        <v>1</v>
      </c>
      <c r="L126" s="65"/>
      <c r="M126" s="65"/>
      <c r="N126" s="28">
        <f>ROUND($M$126+$L$126,2)</f>
        <v>0</v>
      </c>
      <c r="O126" s="28">
        <f>ROUND($I$126*$L$126,2)</f>
        <v>0</v>
      </c>
      <c r="P126" s="28">
        <f>ROUND($K$126*$M$126,2)</f>
        <v>0</v>
      </c>
      <c r="Q126" s="28">
        <f>ROUND($P$126+$O$126,2)</f>
        <v>0</v>
      </c>
      <c r="R126" s="30"/>
      <c r="S126" s="73"/>
    </row>
    <row r="127" spans="1:19" s="1" customFormat="1" ht="21.95" customHeight="1" outlineLevel="7" x14ac:dyDescent="0.2">
      <c r="A127" s="24"/>
      <c r="B127" s="25" t="s">
        <v>163</v>
      </c>
      <c r="C127" s="26" t="s">
        <v>49</v>
      </c>
      <c r="D127" s="26"/>
      <c r="E127" s="26"/>
      <c r="F127" s="26"/>
      <c r="G127" s="26"/>
      <c r="H127" s="27">
        <v>1</v>
      </c>
      <c r="I127" s="27">
        <f>$H$127</f>
        <v>1</v>
      </c>
      <c r="J127" s="29">
        <v>1</v>
      </c>
      <c r="K127" s="28">
        <f>ROUND($I$127*$J$127,3)</f>
        <v>1</v>
      </c>
      <c r="L127" s="65"/>
      <c r="M127" s="65"/>
      <c r="N127" s="28">
        <f>ROUND($M$127+$L$127,2)</f>
        <v>0</v>
      </c>
      <c r="O127" s="28">
        <f>ROUND($I$127*$L$127,2)</f>
        <v>0</v>
      </c>
      <c r="P127" s="28">
        <f>ROUND($K$127*$M$127,2)</f>
        <v>0</v>
      </c>
      <c r="Q127" s="28">
        <f>ROUND($P$127+$O$127,2)</f>
        <v>0</v>
      </c>
      <c r="R127" s="30"/>
      <c r="S127" s="73"/>
    </row>
    <row r="128" spans="1:19" s="1" customFormat="1" ht="21.95" customHeight="1" outlineLevel="7" x14ac:dyDescent="0.2">
      <c r="A128" s="24"/>
      <c r="B128" s="25" t="s">
        <v>164</v>
      </c>
      <c r="C128" s="26" t="s">
        <v>49</v>
      </c>
      <c r="D128" s="26"/>
      <c r="E128" s="26"/>
      <c r="F128" s="26"/>
      <c r="G128" s="26"/>
      <c r="H128" s="27">
        <v>1</v>
      </c>
      <c r="I128" s="27">
        <f>$H$128</f>
        <v>1</v>
      </c>
      <c r="J128" s="29">
        <v>1</v>
      </c>
      <c r="K128" s="28">
        <f>ROUND($I$128*$J$128,3)</f>
        <v>1</v>
      </c>
      <c r="L128" s="65"/>
      <c r="M128" s="65"/>
      <c r="N128" s="28">
        <f>ROUND($M$128+$L$128,2)</f>
        <v>0</v>
      </c>
      <c r="O128" s="28">
        <f>ROUND($I$128*$L$128,2)</f>
        <v>0</v>
      </c>
      <c r="P128" s="28">
        <f>ROUND($K$128*$M$128,2)</f>
        <v>0</v>
      </c>
      <c r="Q128" s="28">
        <f>ROUND($P$128+$O$128,2)</f>
        <v>0</v>
      </c>
      <c r="R128" s="30"/>
      <c r="S128" s="73"/>
    </row>
    <row r="129" spans="1:19" s="1" customFormat="1" ht="21.95" customHeight="1" outlineLevel="7" x14ac:dyDescent="0.2">
      <c r="A129" s="24"/>
      <c r="B129" s="25" t="s">
        <v>165</v>
      </c>
      <c r="C129" s="26" t="s">
        <v>49</v>
      </c>
      <c r="D129" s="26"/>
      <c r="E129" s="26"/>
      <c r="F129" s="26"/>
      <c r="G129" s="26"/>
      <c r="H129" s="27">
        <v>6</v>
      </c>
      <c r="I129" s="27">
        <f>$H$129</f>
        <v>6</v>
      </c>
      <c r="J129" s="29">
        <v>1</v>
      </c>
      <c r="K129" s="28">
        <f>ROUND($I$129*$J$129,3)</f>
        <v>6</v>
      </c>
      <c r="L129" s="65"/>
      <c r="M129" s="65"/>
      <c r="N129" s="28">
        <f>ROUND($M$129+$L$129,2)</f>
        <v>0</v>
      </c>
      <c r="O129" s="28">
        <f>ROUND($I$129*$L$129,2)</f>
        <v>0</v>
      </c>
      <c r="P129" s="28">
        <f>ROUND($K$129*$M$129,2)</f>
        <v>0</v>
      </c>
      <c r="Q129" s="28">
        <f>ROUND($P$129+$O$129,2)</f>
        <v>0</v>
      </c>
      <c r="R129" s="30"/>
      <c r="S129" s="73"/>
    </row>
    <row r="130" spans="1:19" s="1" customFormat="1" ht="21.95" customHeight="1" outlineLevel="7" x14ac:dyDescent="0.2">
      <c r="A130" s="24"/>
      <c r="B130" s="25" t="s">
        <v>152</v>
      </c>
      <c r="C130" s="26" t="s">
        <v>49</v>
      </c>
      <c r="D130" s="26"/>
      <c r="E130" s="26"/>
      <c r="F130" s="26"/>
      <c r="G130" s="26"/>
      <c r="H130" s="27">
        <v>4</v>
      </c>
      <c r="I130" s="27">
        <f>$H$130</f>
        <v>4</v>
      </c>
      <c r="J130" s="29">
        <v>1</v>
      </c>
      <c r="K130" s="28">
        <f>ROUND($I$130*$J$130,3)</f>
        <v>4</v>
      </c>
      <c r="L130" s="65"/>
      <c r="M130" s="65"/>
      <c r="N130" s="28">
        <f>ROUND($M$130+$L$130,2)</f>
        <v>0</v>
      </c>
      <c r="O130" s="28">
        <f>ROUND($I$130*$L$130,2)</f>
        <v>0</v>
      </c>
      <c r="P130" s="28">
        <f>ROUND($K$130*$M$130,2)</f>
        <v>0</v>
      </c>
      <c r="Q130" s="28">
        <f>ROUND($P$130+$O$130,2)</f>
        <v>0</v>
      </c>
      <c r="R130" s="30"/>
      <c r="S130" s="73"/>
    </row>
    <row r="131" spans="1:19" s="1" customFormat="1" ht="21.95" customHeight="1" outlineLevel="7" x14ac:dyDescent="0.2">
      <c r="A131" s="24"/>
      <c r="B131" s="25" t="s">
        <v>138</v>
      </c>
      <c r="C131" s="26" t="s">
        <v>49</v>
      </c>
      <c r="D131" s="26"/>
      <c r="E131" s="26"/>
      <c r="F131" s="26"/>
      <c r="G131" s="26"/>
      <c r="H131" s="27">
        <v>1</v>
      </c>
      <c r="I131" s="27">
        <f>$H$131</f>
        <v>1</v>
      </c>
      <c r="J131" s="29">
        <v>1</v>
      </c>
      <c r="K131" s="28">
        <f>ROUND($I$131*$J$131,3)</f>
        <v>1</v>
      </c>
      <c r="L131" s="65"/>
      <c r="M131" s="65"/>
      <c r="N131" s="28">
        <f>ROUND($M$131+$L$131,2)</f>
        <v>0</v>
      </c>
      <c r="O131" s="28">
        <f>ROUND($I$131*$L$131,2)</f>
        <v>0</v>
      </c>
      <c r="P131" s="28">
        <f>ROUND($K$131*$M$131,2)</f>
        <v>0</v>
      </c>
      <c r="Q131" s="28">
        <f>ROUND($P$131+$O$131,2)</f>
        <v>0</v>
      </c>
      <c r="R131" s="30"/>
      <c r="S131" s="73"/>
    </row>
    <row r="132" spans="1:19" s="1" customFormat="1" ht="21.95" customHeight="1" outlineLevel="7" x14ac:dyDescent="0.2">
      <c r="A132" s="24"/>
      <c r="B132" s="25" t="s">
        <v>153</v>
      </c>
      <c r="C132" s="26" t="s">
        <v>49</v>
      </c>
      <c r="D132" s="26"/>
      <c r="E132" s="26"/>
      <c r="F132" s="26"/>
      <c r="G132" s="26"/>
      <c r="H132" s="27">
        <v>3</v>
      </c>
      <c r="I132" s="27">
        <f>$H$132</f>
        <v>3</v>
      </c>
      <c r="J132" s="29">
        <v>1</v>
      </c>
      <c r="K132" s="28">
        <f>ROUND($I$132*$J$132,3)</f>
        <v>3</v>
      </c>
      <c r="L132" s="65"/>
      <c r="M132" s="65"/>
      <c r="N132" s="28">
        <f>ROUND($M$132+$L$132,2)</f>
        <v>0</v>
      </c>
      <c r="O132" s="28">
        <f>ROUND($I$132*$L$132,2)</f>
        <v>0</v>
      </c>
      <c r="P132" s="28">
        <f>ROUND($K$132*$M$132,2)</f>
        <v>0</v>
      </c>
      <c r="Q132" s="28">
        <f>ROUND($P$132+$O$132,2)</f>
        <v>0</v>
      </c>
      <c r="R132" s="30"/>
      <c r="S132" s="73"/>
    </row>
    <row r="133" spans="1:19" s="1" customFormat="1" ht="21.95" customHeight="1" outlineLevel="7" x14ac:dyDescent="0.2">
      <c r="A133" s="24"/>
      <c r="B133" s="25" t="s">
        <v>137</v>
      </c>
      <c r="C133" s="26" t="s">
        <v>49</v>
      </c>
      <c r="D133" s="26"/>
      <c r="E133" s="26"/>
      <c r="F133" s="26"/>
      <c r="G133" s="26"/>
      <c r="H133" s="27">
        <v>1</v>
      </c>
      <c r="I133" s="27">
        <f>$H$133</f>
        <v>1</v>
      </c>
      <c r="J133" s="29">
        <v>1</v>
      </c>
      <c r="K133" s="28">
        <f>ROUND($I$133*$J$133,3)</f>
        <v>1</v>
      </c>
      <c r="L133" s="65"/>
      <c r="M133" s="65"/>
      <c r="N133" s="28">
        <f>ROUND($M$133+$L$133,2)</f>
        <v>0</v>
      </c>
      <c r="O133" s="28">
        <f>ROUND($I$133*$L$133,2)</f>
        <v>0</v>
      </c>
      <c r="P133" s="28">
        <f>ROUND($K$133*$M$133,2)</f>
        <v>0</v>
      </c>
      <c r="Q133" s="28">
        <f>ROUND($P$133+$O$133,2)</f>
        <v>0</v>
      </c>
      <c r="R133" s="30"/>
      <c r="S133" s="73"/>
    </row>
    <row r="134" spans="1:19" s="1" customFormat="1" ht="21.95" customHeight="1" outlineLevel="7" x14ac:dyDescent="0.2">
      <c r="A134" s="24"/>
      <c r="B134" s="25" t="s">
        <v>136</v>
      </c>
      <c r="C134" s="26" t="s">
        <v>49</v>
      </c>
      <c r="D134" s="26"/>
      <c r="E134" s="26"/>
      <c r="F134" s="26"/>
      <c r="G134" s="26"/>
      <c r="H134" s="27">
        <v>1</v>
      </c>
      <c r="I134" s="27">
        <f>$H$134</f>
        <v>1</v>
      </c>
      <c r="J134" s="29">
        <v>1</v>
      </c>
      <c r="K134" s="28">
        <f>ROUND($I$134*$J$134,3)</f>
        <v>1</v>
      </c>
      <c r="L134" s="65"/>
      <c r="M134" s="65"/>
      <c r="N134" s="28">
        <f>ROUND($M$134+$L$134,2)</f>
        <v>0</v>
      </c>
      <c r="O134" s="28">
        <f>ROUND($I$134*$L$134,2)</f>
        <v>0</v>
      </c>
      <c r="P134" s="28">
        <f>ROUND($K$134*$M$134,2)</f>
        <v>0</v>
      </c>
      <c r="Q134" s="28">
        <f>ROUND($P$134+$O$134,2)</f>
        <v>0</v>
      </c>
      <c r="R134" s="30"/>
      <c r="S134" s="73"/>
    </row>
    <row r="135" spans="1:19" s="1" customFormat="1" ht="21.95" customHeight="1" outlineLevel="7" x14ac:dyDescent="0.2">
      <c r="A135" s="24"/>
      <c r="B135" s="25" t="s">
        <v>166</v>
      </c>
      <c r="C135" s="26" t="s">
        <v>49</v>
      </c>
      <c r="D135" s="26"/>
      <c r="E135" s="26"/>
      <c r="F135" s="26"/>
      <c r="G135" s="26"/>
      <c r="H135" s="27">
        <v>1</v>
      </c>
      <c r="I135" s="27">
        <f>$H$135</f>
        <v>1</v>
      </c>
      <c r="J135" s="29">
        <v>1</v>
      </c>
      <c r="K135" s="28">
        <f>ROUND($I$135*$J$135,3)</f>
        <v>1</v>
      </c>
      <c r="L135" s="65"/>
      <c r="M135" s="65"/>
      <c r="N135" s="28">
        <f>ROUND($M$135+$L$135,2)</f>
        <v>0</v>
      </c>
      <c r="O135" s="28">
        <f>ROUND($I$135*$L$135,2)</f>
        <v>0</v>
      </c>
      <c r="P135" s="28">
        <f>ROUND($K$135*$M$135,2)</f>
        <v>0</v>
      </c>
      <c r="Q135" s="28">
        <f>ROUND($P$135+$O$135,2)</f>
        <v>0</v>
      </c>
      <c r="R135" s="30" t="s">
        <v>167</v>
      </c>
      <c r="S135" s="73"/>
    </row>
    <row r="136" spans="1:19" s="1" customFormat="1" ht="21.95" customHeight="1" outlineLevel="6" x14ac:dyDescent="0.2">
      <c r="A136" s="24"/>
      <c r="B136" s="25" t="s">
        <v>168</v>
      </c>
      <c r="C136" s="26" t="s">
        <v>49</v>
      </c>
      <c r="D136" s="26"/>
      <c r="E136" s="26"/>
      <c r="F136" s="26"/>
      <c r="G136" s="26"/>
      <c r="H136" s="27">
        <v>4</v>
      </c>
      <c r="I136" s="27">
        <f>$H$136</f>
        <v>4</v>
      </c>
      <c r="J136" s="29">
        <v>1</v>
      </c>
      <c r="K136" s="28">
        <f>ROUND($I$136*$J$136,3)</f>
        <v>4</v>
      </c>
      <c r="L136" s="67"/>
      <c r="M136" s="65"/>
      <c r="N136" s="59">
        <f>ROUND($M$136+$L$136,2)</f>
        <v>0</v>
      </c>
      <c r="O136" s="28">
        <f>ROUND($I$136*$L$136,2)</f>
        <v>0</v>
      </c>
      <c r="P136" s="28">
        <f>ROUND($K$136*$M$136,2)</f>
        <v>0</v>
      </c>
      <c r="Q136" s="28">
        <f>ROUND($P$136+$O$136,2)</f>
        <v>0</v>
      </c>
      <c r="R136" s="30"/>
      <c r="S136" s="73"/>
    </row>
    <row r="137" spans="1:19" s="4" customFormat="1" ht="12" customHeight="1" x14ac:dyDescent="0.2">
      <c r="A137" s="32"/>
      <c r="B137" s="33" t="s">
        <v>169</v>
      </c>
      <c r="C137" s="34"/>
      <c r="D137" s="34"/>
      <c r="E137" s="34"/>
      <c r="F137" s="34"/>
      <c r="G137" s="34"/>
      <c r="H137" s="34"/>
      <c r="I137" s="34"/>
      <c r="J137" s="34"/>
      <c r="K137" s="34"/>
      <c r="L137" s="68"/>
      <c r="M137" s="68"/>
      <c r="N137" s="34"/>
      <c r="O137" s="35"/>
      <c r="P137" s="35"/>
      <c r="Q137" s="35">
        <f>ROUND($Q$13,2)</f>
        <v>0</v>
      </c>
      <c r="R137" s="35"/>
      <c r="S137" s="74"/>
    </row>
    <row r="138" spans="1:19" s="1" customFormat="1" ht="11.1" customHeight="1" x14ac:dyDescent="0.2">
      <c r="A138" s="36"/>
      <c r="B138" s="37" t="s">
        <v>170</v>
      </c>
      <c r="C138" s="38"/>
      <c r="D138" s="38"/>
      <c r="E138" s="38"/>
      <c r="F138" s="38"/>
      <c r="G138" s="38"/>
      <c r="H138" s="38"/>
      <c r="I138" s="38"/>
      <c r="J138" s="38"/>
      <c r="K138" s="38"/>
      <c r="L138" s="69"/>
      <c r="M138" s="69"/>
      <c r="N138" s="38"/>
      <c r="O138" s="38"/>
      <c r="Q138" s="28"/>
      <c r="R138" s="28"/>
      <c r="S138" s="75"/>
    </row>
    <row r="139" spans="1:19" s="18" customFormat="1" ht="11.1" customHeight="1" x14ac:dyDescent="0.2">
      <c r="A139" s="39"/>
      <c r="B139" s="40" t="s">
        <v>171</v>
      </c>
      <c r="C139" s="41"/>
      <c r="D139" s="41"/>
      <c r="E139" s="41"/>
      <c r="F139" s="41"/>
      <c r="G139" s="41"/>
      <c r="H139" s="41"/>
      <c r="I139" s="41"/>
      <c r="J139" s="41"/>
      <c r="K139" s="41"/>
      <c r="L139" s="70"/>
      <c r="M139" s="70"/>
      <c r="N139" s="41"/>
      <c r="O139" s="41"/>
      <c r="P139" s="41"/>
      <c r="Q139" s="42">
        <f>ROUND($P$13,2)</f>
        <v>0</v>
      </c>
      <c r="R139" s="43"/>
      <c r="S139" s="72"/>
    </row>
    <row r="140" spans="1:19" s="18" customFormat="1" ht="11.1" customHeight="1" x14ac:dyDescent="0.2">
      <c r="A140" s="39"/>
      <c r="B140" s="40" t="s">
        <v>172</v>
      </c>
      <c r="C140" s="41"/>
      <c r="D140" s="41"/>
      <c r="E140" s="41"/>
      <c r="F140" s="41"/>
      <c r="G140" s="41"/>
      <c r="H140" s="41"/>
      <c r="I140" s="41"/>
      <c r="J140" s="41"/>
      <c r="K140" s="41"/>
      <c r="L140" s="70"/>
      <c r="M140" s="70"/>
      <c r="N140" s="41"/>
      <c r="O140" s="41"/>
      <c r="P140" s="41"/>
      <c r="Q140" s="44">
        <f>ROUND($O$13,2)</f>
        <v>0</v>
      </c>
      <c r="R140" s="23"/>
      <c r="S140" s="72"/>
    </row>
    <row r="141" spans="1:19" s="18" customFormat="1" ht="11.1" customHeight="1" x14ac:dyDescent="0.2">
      <c r="A141" s="39"/>
      <c r="B141" s="40" t="s">
        <v>173</v>
      </c>
      <c r="C141" s="41"/>
      <c r="D141" s="41"/>
      <c r="E141" s="41"/>
      <c r="F141" s="41"/>
      <c r="G141" s="41"/>
      <c r="H141" s="41"/>
      <c r="I141" s="41"/>
      <c r="J141" s="41"/>
      <c r="K141" s="41"/>
      <c r="L141" s="70"/>
      <c r="M141" s="70"/>
      <c r="N141" s="41"/>
      <c r="O141" s="41"/>
      <c r="P141" s="41"/>
      <c r="Q141" s="44">
        <f>ROUND(($Q$137)*0.166666666666666,2)</f>
        <v>0</v>
      </c>
      <c r="R141" s="23"/>
      <c r="S141" s="72"/>
    </row>
    <row r="142" spans="1:19" s="1" customFormat="1" ht="44.1" customHeight="1" x14ac:dyDescent="0.2">
      <c r="A142" s="38"/>
      <c r="B142" s="45" t="s">
        <v>174</v>
      </c>
      <c r="C142" s="38"/>
      <c r="D142" s="38"/>
      <c r="E142" s="38"/>
      <c r="F142" s="38"/>
      <c r="G142" s="38"/>
      <c r="H142" s="38"/>
      <c r="I142" s="38"/>
      <c r="J142" s="38"/>
      <c r="K142" s="38"/>
      <c r="L142" s="69"/>
      <c r="M142" s="69"/>
      <c r="N142" s="38"/>
      <c r="O142" s="41">
        <f>ROUND($O$143+$O$144+$O$145+$O$146+$O$147+$O$148+$O$149+$O$150+$O$151+$O$152+$O$153+$O$154,2)</f>
        <v>0</v>
      </c>
      <c r="P142" s="41">
        <f>ROUND($P$143+$P$144+$P$145+$P$146+$P$147+$P$148+$P$149+$P$150+$P$151+$P$152+$P$153+$P$154,2)</f>
        <v>0</v>
      </c>
      <c r="Q142" s="41">
        <f>ROUND($Q$143+$Q$144+$Q$145+$Q$146+$Q$147+$Q$148+$Q$149+$Q$150+$Q$151+$Q$152+$Q$153+$Q$154,2)</f>
        <v>0</v>
      </c>
      <c r="R142" s="38"/>
      <c r="S142" s="69"/>
    </row>
    <row r="143" spans="1:19" s="1" customFormat="1" ht="11.1" customHeight="1" x14ac:dyDescent="0.2">
      <c r="A143" s="65"/>
      <c r="B143" s="65"/>
      <c r="C143" s="65"/>
      <c r="D143" s="69"/>
      <c r="E143" s="69"/>
      <c r="F143" s="69"/>
      <c r="G143" s="69"/>
      <c r="H143" s="65"/>
      <c r="I143" s="75">
        <f>$F$143+$G$143+$H$143</f>
        <v>0</v>
      </c>
      <c r="J143" s="76">
        <v>1</v>
      </c>
      <c r="K143" s="75">
        <f>ROUND($I$143*$J$143,3)</f>
        <v>0</v>
      </c>
      <c r="L143" s="65"/>
      <c r="M143" s="65"/>
      <c r="N143" s="75">
        <f>ROUND($M$143+$L$143,2)</f>
        <v>0</v>
      </c>
      <c r="O143" s="75">
        <f>ROUND($I$143*$L$143,2)</f>
        <v>0</v>
      </c>
      <c r="P143" s="75">
        <f>ROUND($K$143*$M$143,2)</f>
        <v>0</v>
      </c>
      <c r="Q143" s="75">
        <f>ROUND($P$143+$O$143,2)</f>
        <v>0</v>
      </c>
      <c r="R143" s="69"/>
      <c r="S143" s="65"/>
    </row>
    <row r="144" spans="1:19" s="1" customFormat="1" ht="11.1" customHeight="1" x14ac:dyDescent="0.2">
      <c r="A144" s="65"/>
      <c r="B144" s="65"/>
      <c r="C144" s="65"/>
      <c r="D144" s="69"/>
      <c r="E144" s="69"/>
      <c r="F144" s="69"/>
      <c r="G144" s="69"/>
      <c r="H144" s="65"/>
      <c r="I144" s="75">
        <f>$F$144+$G$144+$H$144</f>
        <v>0</v>
      </c>
      <c r="J144" s="76">
        <v>1</v>
      </c>
      <c r="K144" s="75">
        <f>ROUND($I$144*$J$144,3)</f>
        <v>0</v>
      </c>
      <c r="L144" s="65"/>
      <c r="M144" s="65"/>
      <c r="N144" s="75">
        <f>ROUND($M$144+$L$144,2)</f>
        <v>0</v>
      </c>
      <c r="O144" s="75">
        <f>ROUND($I$144*$L$144,2)</f>
        <v>0</v>
      </c>
      <c r="P144" s="75">
        <f>ROUND($K$144*$M$144,2)</f>
        <v>0</v>
      </c>
      <c r="Q144" s="75">
        <f>ROUND($P$144+$O$144,2)</f>
        <v>0</v>
      </c>
      <c r="R144" s="69"/>
      <c r="S144" s="65"/>
    </row>
    <row r="145" spans="1:19" s="1" customFormat="1" ht="11.1" customHeight="1" x14ac:dyDescent="0.2">
      <c r="A145" s="65"/>
      <c r="B145" s="65"/>
      <c r="C145" s="65"/>
      <c r="D145" s="69"/>
      <c r="E145" s="69"/>
      <c r="F145" s="69"/>
      <c r="G145" s="69"/>
      <c r="H145" s="65"/>
      <c r="I145" s="75">
        <f>$F$145+$G$145+$H$145</f>
        <v>0</v>
      </c>
      <c r="J145" s="76">
        <v>1</v>
      </c>
      <c r="K145" s="75">
        <f>ROUND($I$145*$J$145,3)</f>
        <v>0</v>
      </c>
      <c r="L145" s="65"/>
      <c r="M145" s="65"/>
      <c r="N145" s="75">
        <f>ROUND($M$145+$L$145,2)</f>
        <v>0</v>
      </c>
      <c r="O145" s="75">
        <f>ROUND($I$145*$L$145,2)</f>
        <v>0</v>
      </c>
      <c r="P145" s="75">
        <f>ROUND($K$145*$M$145,2)</f>
        <v>0</v>
      </c>
      <c r="Q145" s="75">
        <f>ROUND($P$145+$O$145,2)</f>
        <v>0</v>
      </c>
      <c r="R145" s="69"/>
      <c r="S145" s="65"/>
    </row>
    <row r="146" spans="1:19" s="1" customFormat="1" ht="11.1" customHeight="1" x14ac:dyDescent="0.2">
      <c r="A146" s="65"/>
      <c r="B146" s="65"/>
      <c r="C146" s="65"/>
      <c r="D146" s="69"/>
      <c r="E146" s="69"/>
      <c r="F146" s="69"/>
      <c r="G146" s="69"/>
      <c r="H146" s="65"/>
      <c r="I146" s="75">
        <f>$F$146+$G$146+$H$146</f>
        <v>0</v>
      </c>
      <c r="J146" s="76">
        <v>1</v>
      </c>
      <c r="K146" s="75">
        <f>ROUND($I$146*$J$146,3)</f>
        <v>0</v>
      </c>
      <c r="L146" s="65"/>
      <c r="M146" s="65"/>
      <c r="N146" s="75">
        <f>ROUND($M$146+$L$146,2)</f>
        <v>0</v>
      </c>
      <c r="O146" s="75">
        <f>ROUND($I$146*$L$146,2)</f>
        <v>0</v>
      </c>
      <c r="P146" s="75">
        <f>ROUND($K$146*$M$146,2)</f>
        <v>0</v>
      </c>
      <c r="Q146" s="75">
        <f>ROUND($P$146+$O$146,2)</f>
        <v>0</v>
      </c>
      <c r="R146" s="69"/>
      <c r="S146" s="65"/>
    </row>
    <row r="147" spans="1:19" s="1" customFormat="1" ht="11.1" customHeight="1" x14ac:dyDescent="0.2">
      <c r="A147" s="65"/>
      <c r="B147" s="65"/>
      <c r="C147" s="65"/>
      <c r="D147" s="69"/>
      <c r="E147" s="69"/>
      <c r="F147" s="69"/>
      <c r="G147" s="69"/>
      <c r="H147" s="65"/>
      <c r="I147" s="75">
        <f>$F$147+$G$147+$H$147</f>
        <v>0</v>
      </c>
      <c r="J147" s="76">
        <v>1</v>
      </c>
      <c r="K147" s="75">
        <f>ROUND($I$147*$J$147,3)</f>
        <v>0</v>
      </c>
      <c r="L147" s="65"/>
      <c r="M147" s="65"/>
      <c r="N147" s="75">
        <f>ROUND($M$147+$L$147,2)</f>
        <v>0</v>
      </c>
      <c r="O147" s="75">
        <f>ROUND($I$147*$L$147,2)</f>
        <v>0</v>
      </c>
      <c r="P147" s="75">
        <f>ROUND($K$147*$M$147,2)</f>
        <v>0</v>
      </c>
      <c r="Q147" s="75">
        <f>ROUND($P$147+$O$147,2)</f>
        <v>0</v>
      </c>
      <c r="R147" s="69"/>
      <c r="S147" s="65"/>
    </row>
    <row r="148" spans="1:19" s="1" customFormat="1" ht="11.1" customHeight="1" x14ac:dyDescent="0.2">
      <c r="A148" s="65"/>
      <c r="B148" s="65"/>
      <c r="C148" s="65"/>
      <c r="D148" s="69"/>
      <c r="E148" s="69"/>
      <c r="F148" s="69"/>
      <c r="G148" s="69"/>
      <c r="H148" s="65"/>
      <c r="I148" s="75">
        <f>$F$148+$G$148+$H$148</f>
        <v>0</v>
      </c>
      <c r="J148" s="76">
        <v>1</v>
      </c>
      <c r="K148" s="75">
        <f>ROUND($I$148*$J$148,3)</f>
        <v>0</v>
      </c>
      <c r="L148" s="65"/>
      <c r="M148" s="65"/>
      <c r="N148" s="75">
        <f>ROUND($M$148+$L$148,2)</f>
        <v>0</v>
      </c>
      <c r="O148" s="75">
        <f>ROUND($I$148*$L$148,2)</f>
        <v>0</v>
      </c>
      <c r="P148" s="75">
        <f>ROUND($K$148*$M$148,2)</f>
        <v>0</v>
      </c>
      <c r="Q148" s="75">
        <f>ROUND($P$148+$O$148,2)</f>
        <v>0</v>
      </c>
      <c r="R148" s="69"/>
      <c r="S148" s="65"/>
    </row>
    <row r="149" spans="1:19" s="1" customFormat="1" ht="11.1" customHeight="1" x14ac:dyDescent="0.2">
      <c r="A149" s="65"/>
      <c r="B149" s="65"/>
      <c r="C149" s="65"/>
      <c r="D149" s="69"/>
      <c r="E149" s="69"/>
      <c r="F149" s="69"/>
      <c r="G149" s="69"/>
      <c r="H149" s="65"/>
      <c r="I149" s="75">
        <f>$F$149+$G$149+$H$149</f>
        <v>0</v>
      </c>
      <c r="J149" s="76">
        <v>1</v>
      </c>
      <c r="K149" s="75">
        <f>ROUND($I$149*$J$149,3)</f>
        <v>0</v>
      </c>
      <c r="L149" s="65"/>
      <c r="M149" s="65"/>
      <c r="N149" s="75">
        <f>ROUND($M$149+$L$149,2)</f>
        <v>0</v>
      </c>
      <c r="O149" s="75">
        <f>ROUND($I$149*$L$149,2)</f>
        <v>0</v>
      </c>
      <c r="P149" s="75">
        <f>ROUND($K$149*$M$149,2)</f>
        <v>0</v>
      </c>
      <c r="Q149" s="75">
        <f>ROUND($P$149+$O$149,2)</f>
        <v>0</v>
      </c>
      <c r="R149" s="69"/>
      <c r="S149" s="65"/>
    </row>
    <row r="150" spans="1:19" s="1" customFormat="1" ht="11.1" customHeight="1" x14ac:dyDescent="0.2">
      <c r="A150" s="65"/>
      <c r="B150" s="65"/>
      <c r="C150" s="65"/>
      <c r="D150" s="69"/>
      <c r="E150" s="69"/>
      <c r="F150" s="69"/>
      <c r="G150" s="69"/>
      <c r="H150" s="65"/>
      <c r="I150" s="75">
        <f>$F$150+$G$150+$H$150</f>
        <v>0</v>
      </c>
      <c r="J150" s="76">
        <v>1</v>
      </c>
      <c r="K150" s="75">
        <f>ROUND($I$150*$J$150,3)</f>
        <v>0</v>
      </c>
      <c r="L150" s="65"/>
      <c r="M150" s="65"/>
      <c r="N150" s="75">
        <f>ROUND($M$150+$L$150,2)</f>
        <v>0</v>
      </c>
      <c r="O150" s="75">
        <f>ROUND($I$150*$L$150,2)</f>
        <v>0</v>
      </c>
      <c r="P150" s="75">
        <f>ROUND($K$150*$M$150,2)</f>
        <v>0</v>
      </c>
      <c r="Q150" s="75">
        <f>ROUND($P$150+$O$150,2)</f>
        <v>0</v>
      </c>
      <c r="R150" s="69"/>
      <c r="S150" s="65"/>
    </row>
    <row r="151" spans="1:19" s="1" customFormat="1" ht="11.1" customHeight="1" x14ac:dyDescent="0.2">
      <c r="A151" s="65"/>
      <c r="B151" s="65"/>
      <c r="C151" s="65"/>
      <c r="D151" s="69"/>
      <c r="E151" s="69"/>
      <c r="F151" s="69"/>
      <c r="G151" s="69"/>
      <c r="H151" s="65"/>
      <c r="I151" s="75">
        <f>$F$151+$G$151+$H$151</f>
        <v>0</v>
      </c>
      <c r="J151" s="76">
        <v>1</v>
      </c>
      <c r="K151" s="75">
        <f>ROUND($I$151*$J$151,3)</f>
        <v>0</v>
      </c>
      <c r="L151" s="65"/>
      <c r="M151" s="65"/>
      <c r="N151" s="75">
        <f>ROUND($M$151+$L$151,2)</f>
        <v>0</v>
      </c>
      <c r="O151" s="75">
        <f>ROUND($I$151*$L$151,2)</f>
        <v>0</v>
      </c>
      <c r="P151" s="75">
        <f>ROUND($K$151*$M$151,2)</f>
        <v>0</v>
      </c>
      <c r="Q151" s="75">
        <f>ROUND($P$151+$O$151,2)</f>
        <v>0</v>
      </c>
      <c r="R151" s="69"/>
      <c r="S151" s="65"/>
    </row>
    <row r="152" spans="1:19" s="1" customFormat="1" ht="11.1" customHeight="1" x14ac:dyDescent="0.2">
      <c r="A152" s="65"/>
      <c r="B152" s="65"/>
      <c r="C152" s="65"/>
      <c r="D152" s="69"/>
      <c r="E152" s="69"/>
      <c r="F152" s="69"/>
      <c r="G152" s="69"/>
      <c r="H152" s="65"/>
      <c r="I152" s="75">
        <f>$F$152+$G$152+$H$152</f>
        <v>0</v>
      </c>
      <c r="J152" s="76">
        <v>1</v>
      </c>
      <c r="K152" s="75">
        <f>ROUND($I$152*$J$152,3)</f>
        <v>0</v>
      </c>
      <c r="L152" s="65"/>
      <c r="M152" s="65"/>
      <c r="N152" s="75">
        <f>ROUND($M$152+$L$152,2)</f>
        <v>0</v>
      </c>
      <c r="O152" s="75">
        <f>ROUND($I$152*$L$152,2)</f>
        <v>0</v>
      </c>
      <c r="P152" s="75">
        <f>ROUND($K$152*$M$152,2)</f>
        <v>0</v>
      </c>
      <c r="Q152" s="75">
        <f>ROUND($P$152+$O$152,2)</f>
        <v>0</v>
      </c>
      <c r="R152" s="69"/>
      <c r="S152" s="65"/>
    </row>
    <row r="153" spans="1:19" s="1" customFormat="1" ht="11.1" customHeight="1" x14ac:dyDescent="0.2">
      <c r="A153" s="65"/>
      <c r="B153" s="65"/>
      <c r="C153" s="65"/>
      <c r="D153" s="69"/>
      <c r="E153" s="69"/>
      <c r="F153" s="69"/>
      <c r="G153" s="69"/>
      <c r="H153" s="65"/>
      <c r="I153" s="75">
        <f>$F$153+$G$153+$H$153</f>
        <v>0</v>
      </c>
      <c r="J153" s="76">
        <v>1</v>
      </c>
      <c r="K153" s="75">
        <f>ROUND($I$153*$J$153,3)</f>
        <v>0</v>
      </c>
      <c r="L153" s="65"/>
      <c r="M153" s="65"/>
      <c r="N153" s="75">
        <f>ROUND($M$153+$L$153,2)</f>
        <v>0</v>
      </c>
      <c r="O153" s="75">
        <f>ROUND($I$153*$L$153,2)</f>
        <v>0</v>
      </c>
      <c r="P153" s="75">
        <f>ROUND($K$153*$M$153,2)</f>
        <v>0</v>
      </c>
      <c r="Q153" s="75">
        <f>ROUND($P$153+$O$153,2)</f>
        <v>0</v>
      </c>
      <c r="R153" s="69"/>
      <c r="S153" s="65"/>
    </row>
    <row r="154" spans="1:19" s="1" customFormat="1" ht="11.1" customHeight="1" x14ac:dyDescent="0.2">
      <c r="A154" s="65"/>
      <c r="B154" s="65"/>
      <c r="C154" s="65"/>
      <c r="D154" s="69"/>
      <c r="E154" s="69"/>
      <c r="F154" s="69"/>
      <c r="G154" s="69"/>
      <c r="H154" s="65"/>
      <c r="I154" s="75">
        <f>$F$154+$G$154+$H$154</f>
        <v>0</v>
      </c>
      <c r="J154" s="76">
        <v>1</v>
      </c>
      <c r="K154" s="75">
        <f>ROUND($I$154*$J$154,3)</f>
        <v>0</v>
      </c>
      <c r="L154" s="65"/>
      <c r="M154" s="65"/>
      <c r="N154" s="75">
        <f>ROUND($M$154+$L$154,2)</f>
        <v>0</v>
      </c>
      <c r="O154" s="75">
        <f>ROUND($I$154*$L$154,2)</f>
        <v>0</v>
      </c>
      <c r="P154" s="75">
        <f>ROUND($K$154*$M$154,2)</f>
        <v>0</v>
      </c>
      <c r="Q154" s="75">
        <f>ROUND($P$154+$O$154,2)</f>
        <v>0</v>
      </c>
      <c r="R154" s="69"/>
      <c r="S154" s="65"/>
    </row>
    <row r="155" spans="1:19" s="1" customFormat="1" ht="11.1" customHeight="1" x14ac:dyDescent="0.2"/>
    <row r="156" spans="1:19" s="1" customFormat="1" ht="11.1" customHeight="1" x14ac:dyDescent="0.2">
      <c r="A156" s="18" t="s">
        <v>175</v>
      </c>
    </row>
    <row r="157" spans="1:19" s="1" customFormat="1" ht="11.1" customHeight="1" x14ac:dyDescent="0.2"/>
    <row r="158" spans="1:19" s="1" customFormat="1" ht="11.1" customHeight="1" x14ac:dyDescent="0.2">
      <c r="A158" s="46"/>
      <c r="B158" s="1" t="s">
        <v>176</v>
      </c>
    </row>
    <row r="159" spans="1:19" s="1" customFormat="1" ht="11.1" customHeight="1" x14ac:dyDescent="0.2">
      <c r="A159" s="1" t="s">
        <v>177</v>
      </c>
    </row>
  </sheetData>
  <sheetProtection algorithmName="SHA-512" hashValue="pLEmG/mRshz/CYiLMwXxY7oS7Nj3VAzUvAWG1xa6PF8//W+X0luLPky1ZqGkaY7TGIJ4bUl/FKh1YU3jkNT/AQ==" saltValue="Lttj10XYN3xD2g1nZuuB1A==" spinCount="100000" sheet="1" objects="1" scenarios="1" selectLockedCells="1"/>
  <mergeCells count="18">
    <mergeCell ref="Q10:Q11"/>
    <mergeCell ref="R10:R11"/>
    <mergeCell ref="S10:S11"/>
    <mergeCell ref="I10:I11"/>
    <mergeCell ref="J10:J11"/>
    <mergeCell ref="K10:K11"/>
    <mergeCell ref="L10:N10"/>
    <mergeCell ref="O10:P10"/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Котенко Анастасия Евгеньевна</cp:lastModifiedBy>
  <dcterms:modified xsi:type="dcterms:W3CDTF">2025-04-29T06:48:41Z</dcterms:modified>
</cp:coreProperties>
</file>