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Внутренние инженерные сети\Претенденту\"/>
    </mc:Choice>
  </mc:AlternateContent>
  <xr:revisionPtr revIDLastSave="0" documentId="13_ncr:1_{34DB994A-FD69-4C9B-B77B-46F582A080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46" i="1" l="1"/>
  <c r="R146" i="1"/>
  <c r="X146" i="1" s="1"/>
  <c r="W145" i="1"/>
  <c r="R145" i="1"/>
  <c r="Y144" i="1"/>
  <c r="Z144" i="1" s="1"/>
  <c r="X144" i="1"/>
  <c r="W144" i="1"/>
  <c r="T144" i="1"/>
  <c r="R144" i="1"/>
  <c r="W143" i="1"/>
  <c r="R143" i="1"/>
  <c r="X143" i="1" s="1"/>
  <c r="W142" i="1"/>
  <c r="R142" i="1"/>
  <c r="X142" i="1" s="1"/>
  <c r="Z141" i="1"/>
  <c r="Y141" i="1"/>
  <c r="X141" i="1"/>
  <c r="W141" i="1"/>
  <c r="R141" i="1"/>
  <c r="T141" i="1" s="1"/>
  <c r="W140" i="1"/>
  <c r="R140" i="1"/>
  <c r="X140" i="1" s="1"/>
  <c r="X139" i="1"/>
  <c r="W139" i="1"/>
  <c r="T139" i="1"/>
  <c r="Y139" i="1" s="1"/>
  <c r="Z139" i="1" s="1"/>
  <c r="R139" i="1"/>
  <c r="W138" i="1"/>
  <c r="R138" i="1"/>
  <c r="X138" i="1" s="1"/>
  <c r="W137" i="1"/>
  <c r="R137" i="1"/>
  <c r="Z136" i="1"/>
  <c r="Y136" i="1"/>
  <c r="X136" i="1"/>
  <c r="W136" i="1"/>
  <c r="T136" i="1"/>
  <c r="R136" i="1"/>
  <c r="W135" i="1"/>
  <c r="R135" i="1"/>
  <c r="X135" i="1" s="1"/>
  <c r="Y128" i="1"/>
  <c r="Z128" i="1" s="1"/>
  <c r="Z127" i="1" s="1"/>
  <c r="X128" i="1"/>
  <c r="X127" i="1" s="1"/>
  <c r="W128" i="1"/>
  <c r="T128" i="1"/>
  <c r="R128" i="1"/>
  <c r="W126" i="1"/>
  <c r="R126" i="1"/>
  <c r="X126" i="1" s="1"/>
  <c r="X125" i="1" s="1"/>
  <c r="W124" i="1"/>
  <c r="R124" i="1"/>
  <c r="T124" i="1" s="1"/>
  <c r="Y124" i="1" s="1"/>
  <c r="W122" i="1"/>
  <c r="R122" i="1"/>
  <c r="X122" i="1" s="1"/>
  <c r="X121" i="1" s="1"/>
  <c r="W120" i="1"/>
  <c r="R120" i="1"/>
  <c r="T120" i="1" s="1"/>
  <c r="Y120" i="1" s="1"/>
  <c r="Y118" i="1" s="1"/>
  <c r="W115" i="1"/>
  <c r="R115" i="1"/>
  <c r="X115" i="1" s="1"/>
  <c r="Y114" i="1"/>
  <c r="Z114" i="1" s="1"/>
  <c r="X114" i="1"/>
  <c r="W114" i="1"/>
  <c r="T114" i="1"/>
  <c r="R114" i="1"/>
  <c r="W113" i="1"/>
  <c r="R113" i="1"/>
  <c r="T113" i="1" s="1"/>
  <c r="Y113" i="1" s="1"/>
  <c r="Y110" i="1"/>
  <c r="Y107" i="1" s="1"/>
  <c r="X110" i="1"/>
  <c r="X107" i="1" s="1"/>
  <c r="W110" i="1"/>
  <c r="T110" i="1"/>
  <c r="R110" i="1"/>
  <c r="Y109" i="1"/>
  <c r="X109" i="1"/>
  <c r="T109" i="1"/>
  <c r="Y108" i="1"/>
  <c r="X108" i="1"/>
  <c r="W106" i="1"/>
  <c r="R106" i="1"/>
  <c r="X106" i="1" s="1"/>
  <c r="W105" i="1"/>
  <c r="R105" i="1"/>
  <c r="Y103" i="1"/>
  <c r="Z103" i="1" s="1"/>
  <c r="X103" i="1"/>
  <c r="W103" i="1"/>
  <c r="T103" i="1"/>
  <c r="R103" i="1"/>
  <c r="W102" i="1"/>
  <c r="R102" i="1"/>
  <c r="T102" i="1" s="1"/>
  <c r="Y102" i="1" s="1"/>
  <c r="X101" i="1"/>
  <c r="W101" i="1"/>
  <c r="T101" i="1"/>
  <c r="Y101" i="1" s="1"/>
  <c r="R101" i="1"/>
  <c r="W100" i="1"/>
  <c r="R100" i="1"/>
  <c r="X100" i="1" s="1"/>
  <c r="W99" i="1"/>
  <c r="R99" i="1"/>
  <c r="X99" i="1" s="1"/>
  <c r="Y98" i="1"/>
  <c r="X98" i="1"/>
  <c r="W98" i="1"/>
  <c r="R98" i="1"/>
  <c r="T98" i="1" s="1"/>
  <c r="W97" i="1"/>
  <c r="R97" i="1"/>
  <c r="X97" i="1" s="1"/>
  <c r="W96" i="1"/>
  <c r="R96" i="1"/>
  <c r="X96" i="1" s="1"/>
  <c r="Y95" i="1"/>
  <c r="Z95" i="1" s="1"/>
  <c r="X95" i="1"/>
  <c r="W95" i="1"/>
  <c r="T95" i="1"/>
  <c r="R95" i="1"/>
  <c r="W94" i="1"/>
  <c r="R94" i="1"/>
  <c r="T94" i="1" s="1"/>
  <c r="Y94" i="1" s="1"/>
  <c r="X93" i="1"/>
  <c r="W93" i="1"/>
  <c r="T93" i="1"/>
  <c r="Y93" i="1" s="1"/>
  <c r="Z93" i="1" s="1"/>
  <c r="R93" i="1"/>
  <c r="W92" i="1"/>
  <c r="R92" i="1"/>
  <c r="X92" i="1" s="1"/>
  <c r="W91" i="1"/>
  <c r="T91" i="1"/>
  <c r="Y91" i="1" s="1"/>
  <c r="R91" i="1"/>
  <c r="X91" i="1" s="1"/>
  <c r="X90" i="1"/>
  <c r="W90" i="1"/>
  <c r="R90" i="1"/>
  <c r="T90" i="1" s="1"/>
  <c r="Y90" i="1" s="1"/>
  <c r="W88" i="1"/>
  <c r="R88" i="1"/>
  <c r="Y87" i="1"/>
  <c r="Z87" i="1" s="1"/>
  <c r="X87" i="1"/>
  <c r="W87" i="1"/>
  <c r="T87" i="1"/>
  <c r="R87" i="1"/>
  <c r="W86" i="1"/>
  <c r="R86" i="1"/>
  <c r="T86" i="1" s="1"/>
  <c r="Y86" i="1" s="1"/>
  <c r="W85" i="1"/>
  <c r="R85" i="1"/>
  <c r="X85" i="1" s="1"/>
  <c r="W83" i="1"/>
  <c r="R83" i="1"/>
  <c r="X83" i="1" s="1"/>
  <c r="X82" i="1" s="1"/>
  <c r="W81" i="1"/>
  <c r="R81" i="1"/>
  <c r="X81" i="1" s="1"/>
  <c r="W80" i="1"/>
  <c r="R80" i="1"/>
  <c r="X80" i="1" s="1"/>
  <c r="W79" i="1"/>
  <c r="R79" i="1"/>
  <c r="Y78" i="1"/>
  <c r="X78" i="1"/>
  <c r="W78" i="1"/>
  <c r="T78" i="1"/>
  <c r="R78" i="1"/>
  <c r="W77" i="1"/>
  <c r="R77" i="1"/>
  <c r="T77" i="1" s="1"/>
  <c r="Y77" i="1" s="1"/>
  <c r="X75" i="1"/>
  <c r="W75" i="1"/>
  <c r="T75" i="1"/>
  <c r="Y75" i="1" s="1"/>
  <c r="Z75" i="1" s="1"/>
  <c r="R75" i="1"/>
  <c r="W74" i="1"/>
  <c r="R74" i="1"/>
  <c r="X74" i="1" s="1"/>
  <c r="Y71" i="1"/>
  <c r="Y70" i="1" s="1"/>
  <c r="X71" i="1"/>
  <c r="X70" i="1" s="1"/>
  <c r="W71" i="1"/>
  <c r="T71" i="1"/>
  <c r="R71" i="1"/>
  <c r="W69" i="1"/>
  <c r="R69" i="1"/>
  <c r="Y68" i="1"/>
  <c r="X68" i="1"/>
  <c r="W68" i="1"/>
  <c r="T68" i="1"/>
  <c r="R68" i="1"/>
  <c r="W67" i="1"/>
  <c r="R67" i="1"/>
  <c r="T67" i="1" s="1"/>
  <c r="Y67" i="1" s="1"/>
  <c r="W66" i="1"/>
  <c r="R66" i="1"/>
  <c r="X66" i="1" s="1"/>
  <c r="Y65" i="1"/>
  <c r="Z65" i="1" s="1"/>
  <c r="X65" i="1"/>
  <c r="W65" i="1"/>
  <c r="R65" i="1"/>
  <c r="T65" i="1" s="1"/>
  <c r="W64" i="1"/>
  <c r="R64" i="1"/>
  <c r="X64" i="1" s="1"/>
  <c r="W60" i="1"/>
  <c r="R60" i="1"/>
  <c r="X60" i="1" s="1"/>
  <c r="X59" i="1"/>
  <c r="Y58" i="1"/>
  <c r="X58" i="1"/>
  <c r="W58" i="1"/>
  <c r="T58" i="1"/>
  <c r="R58" i="1"/>
  <c r="W57" i="1"/>
  <c r="R57" i="1"/>
  <c r="T57" i="1" s="1"/>
  <c r="Y57" i="1" s="1"/>
  <c r="Y55" i="1"/>
  <c r="Z55" i="1" s="1"/>
  <c r="X55" i="1"/>
  <c r="W55" i="1"/>
  <c r="T55" i="1"/>
  <c r="R55" i="1"/>
  <c r="W54" i="1"/>
  <c r="R54" i="1"/>
  <c r="T54" i="1" s="1"/>
  <c r="Y54" i="1" s="1"/>
  <c r="X52" i="1"/>
  <c r="W52" i="1"/>
  <c r="R52" i="1"/>
  <c r="T52" i="1" s="1"/>
  <c r="Y52" i="1" s="1"/>
  <c r="Z52" i="1" s="1"/>
  <c r="W51" i="1"/>
  <c r="R51" i="1"/>
  <c r="X51" i="1" s="1"/>
  <c r="W50" i="1"/>
  <c r="R50" i="1"/>
  <c r="Y48" i="1"/>
  <c r="Z48" i="1" s="1"/>
  <c r="X48" i="1"/>
  <c r="X46" i="1" s="1"/>
  <c r="W48" i="1"/>
  <c r="T48" i="1"/>
  <c r="R48" i="1"/>
  <c r="W47" i="1"/>
  <c r="R47" i="1"/>
  <c r="X47" i="1" s="1"/>
  <c r="X45" i="1"/>
  <c r="W45" i="1"/>
  <c r="R45" i="1"/>
  <c r="T45" i="1" s="1"/>
  <c r="Y45" i="1" s="1"/>
  <c r="Z45" i="1" s="1"/>
  <c r="W44" i="1"/>
  <c r="R44" i="1"/>
  <c r="X44" i="1" s="1"/>
  <c r="W43" i="1"/>
  <c r="T43" i="1"/>
  <c r="Y43" i="1" s="1"/>
  <c r="R43" i="1"/>
  <c r="X43" i="1" s="1"/>
  <c r="W42" i="1"/>
  <c r="R42" i="1"/>
  <c r="X42" i="1" s="1"/>
  <c r="W40" i="1"/>
  <c r="R40" i="1"/>
  <c r="X40" i="1" s="1"/>
  <c r="X39" i="1" s="1"/>
  <c r="W38" i="1"/>
  <c r="R38" i="1"/>
  <c r="X38" i="1" s="1"/>
  <c r="Y35" i="1"/>
  <c r="X35" i="1"/>
  <c r="W35" i="1"/>
  <c r="R35" i="1"/>
  <c r="T35" i="1" s="1"/>
  <c r="W34" i="1"/>
  <c r="R34" i="1"/>
  <c r="X34" i="1" s="1"/>
  <c r="W33" i="1"/>
  <c r="R33" i="1"/>
  <c r="X33" i="1" s="1"/>
  <c r="W32" i="1"/>
  <c r="R32" i="1"/>
  <c r="X32" i="1" s="1"/>
  <c r="W31" i="1"/>
  <c r="R31" i="1"/>
  <c r="Y29" i="1"/>
  <c r="Z29" i="1" s="1"/>
  <c r="X29" i="1"/>
  <c r="W29" i="1"/>
  <c r="T29" i="1"/>
  <c r="R29" i="1"/>
  <c r="W28" i="1"/>
  <c r="R28" i="1"/>
  <c r="X28" i="1" s="1"/>
  <c r="X27" i="1" s="1"/>
  <c r="W25" i="1"/>
  <c r="R25" i="1"/>
  <c r="T25" i="1" s="1"/>
  <c r="Y25" i="1" s="1"/>
  <c r="W24" i="1"/>
  <c r="T24" i="1"/>
  <c r="Y24" i="1" s="1"/>
  <c r="Z24" i="1" s="1"/>
  <c r="R24" i="1"/>
  <c r="X24" i="1" s="1"/>
  <c r="Y23" i="1"/>
  <c r="X23" i="1"/>
  <c r="W23" i="1"/>
  <c r="T23" i="1"/>
  <c r="R23" i="1"/>
  <c r="W22" i="1"/>
  <c r="R22" i="1"/>
  <c r="X22" i="1" s="1"/>
  <c r="W21" i="1"/>
  <c r="R21" i="1"/>
  <c r="X21" i="1" s="1"/>
  <c r="Y20" i="1"/>
  <c r="Z20" i="1" s="1"/>
  <c r="X20" i="1"/>
  <c r="W20" i="1"/>
  <c r="T20" i="1"/>
  <c r="R20" i="1"/>
  <c r="W19" i="1"/>
  <c r="R19" i="1"/>
  <c r="Z91" i="1" l="1"/>
  <c r="Z58" i="1"/>
  <c r="Z68" i="1"/>
  <c r="Z35" i="1"/>
  <c r="Z78" i="1"/>
  <c r="Z98" i="1"/>
  <c r="Z110" i="1"/>
  <c r="Z107" i="1" s="1"/>
  <c r="Z23" i="1"/>
  <c r="X73" i="1"/>
  <c r="Z101" i="1"/>
  <c r="Y127" i="1"/>
  <c r="Z90" i="1"/>
  <c r="Z43" i="1"/>
  <c r="X62" i="1"/>
  <c r="Z94" i="1"/>
  <c r="X137" i="1"/>
  <c r="X134" i="1" s="1"/>
  <c r="T137" i="1"/>
  <c r="Y137" i="1" s="1"/>
  <c r="T21" i="1"/>
  <c r="Y21" i="1" s="1"/>
  <c r="Z21" i="1" s="1"/>
  <c r="Y53" i="1"/>
  <c r="T66" i="1"/>
  <c r="Y66" i="1" s="1"/>
  <c r="Z66" i="1" s="1"/>
  <c r="T122" i="1"/>
  <c r="Y122" i="1" s="1"/>
  <c r="T142" i="1"/>
  <c r="Y142" i="1" s="1"/>
  <c r="Z142" i="1" s="1"/>
  <c r="X31" i="1"/>
  <c r="X30" i="1" s="1"/>
  <c r="T31" i="1"/>
  <c r="Y31" i="1" s="1"/>
  <c r="Z71" i="1"/>
  <c r="Z70" i="1" s="1"/>
  <c r="Z67" i="1"/>
  <c r="T85" i="1"/>
  <c r="Y85" i="1" s="1"/>
  <c r="T99" i="1"/>
  <c r="Y99" i="1" s="1"/>
  <c r="Z99" i="1" s="1"/>
  <c r="T33" i="1"/>
  <c r="Y33" i="1" s="1"/>
  <c r="Z33" i="1" s="1"/>
  <c r="T115" i="1"/>
  <c r="Y115" i="1" s="1"/>
  <c r="Z115" i="1" s="1"/>
  <c r="X19" i="1"/>
  <c r="T19" i="1"/>
  <c r="Y19" i="1" s="1"/>
  <c r="T96" i="1"/>
  <c r="Y96" i="1" s="1"/>
  <c r="Z96" i="1" s="1"/>
  <c r="Y56" i="1"/>
  <c r="T81" i="1"/>
  <c r="Y81" i="1" s="1"/>
  <c r="Z81" i="1" s="1"/>
  <c r="T126" i="1"/>
  <c r="Y126" i="1" s="1"/>
  <c r="Y117" i="1" s="1"/>
  <c r="X41" i="1"/>
  <c r="X79" i="1"/>
  <c r="T79" i="1"/>
  <c r="Y79" i="1" s="1"/>
  <c r="Z79" i="1" s="1"/>
  <c r="Z124" i="1"/>
  <c r="Z123" i="1" s="1"/>
  <c r="Y123" i="1"/>
  <c r="X26" i="1"/>
  <c r="X50" i="1"/>
  <c r="X49" i="1" s="1"/>
  <c r="T50" i="1"/>
  <c r="Y50" i="1" s="1"/>
  <c r="T105" i="1"/>
  <c r="Y105" i="1" s="1"/>
  <c r="X105" i="1"/>
  <c r="X104" i="1" s="1"/>
  <c r="T40" i="1"/>
  <c r="Y40" i="1" s="1"/>
  <c r="X69" i="1"/>
  <c r="T69" i="1"/>
  <c r="Y69" i="1" s="1"/>
  <c r="Z69" i="1" s="1"/>
  <c r="T119" i="1"/>
  <c r="X145" i="1"/>
  <c r="T145" i="1"/>
  <c r="Y145" i="1" s="1"/>
  <c r="Z145" i="1" s="1"/>
  <c r="Y76" i="1"/>
  <c r="Z77" i="1"/>
  <c r="Z76" i="1" s="1"/>
  <c r="T88" i="1"/>
  <c r="Y88" i="1" s="1"/>
  <c r="X88" i="1"/>
  <c r="X84" i="1" s="1"/>
  <c r="Z102" i="1"/>
  <c r="Z86" i="1"/>
  <c r="Y112" i="1"/>
  <c r="Y119" i="1"/>
  <c r="T28" i="1"/>
  <c r="Y28" i="1" s="1"/>
  <c r="T47" i="1"/>
  <c r="Y47" i="1" s="1"/>
  <c r="T34" i="1"/>
  <c r="Y34" i="1" s="1"/>
  <c r="Z34" i="1" s="1"/>
  <c r="T22" i="1"/>
  <c r="Y22" i="1" s="1"/>
  <c r="Z22" i="1" s="1"/>
  <c r="T60" i="1"/>
  <c r="Y60" i="1" s="1"/>
  <c r="T97" i="1"/>
  <c r="Y97" i="1" s="1"/>
  <c r="Z97" i="1" s="1"/>
  <c r="T38" i="1"/>
  <c r="Y38" i="1" s="1"/>
  <c r="T135" i="1"/>
  <c r="Y135" i="1" s="1"/>
  <c r="T143" i="1"/>
  <c r="Y143" i="1" s="1"/>
  <c r="Z143" i="1" s="1"/>
  <c r="T32" i="1"/>
  <c r="Y32" i="1" s="1"/>
  <c r="Z32" i="1" s="1"/>
  <c r="T42" i="1"/>
  <c r="Y42" i="1" s="1"/>
  <c r="T51" i="1"/>
  <c r="Y51" i="1" s="1"/>
  <c r="Z51" i="1" s="1"/>
  <c r="X57" i="1"/>
  <c r="X56" i="1" s="1"/>
  <c r="X67" i="1"/>
  <c r="X77" i="1"/>
  <c r="T80" i="1"/>
  <c r="Y80" i="1" s="1"/>
  <c r="Z80" i="1" s="1"/>
  <c r="X86" i="1"/>
  <c r="T106" i="1"/>
  <c r="Y106" i="1" s="1"/>
  <c r="Z106" i="1" s="1"/>
  <c r="T138" i="1"/>
  <c r="Y138" i="1" s="1"/>
  <c r="Z138" i="1" s="1"/>
  <c r="T146" i="1"/>
  <c r="Y146" i="1" s="1"/>
  <c r="Z146" i="1" s="1"/>
  <c r="T64" i="1"/>
  <c r="Y64" i="1" s="1"/>
  <c r="T140" i="1"/>
  <c r="Y140" i="1" s="1"/>
  <c r="Z140" i="1" s="1"/>
  <c r="X102" i="1"/>
  <c r="X89" i="1" s="1"/>
  <c r="T74" i="1"/>
  <c r="Y74" i="1" s="1"/>
  <c r="T83" i="1"/>
  <c r="Y83" i="1" s="1"/>
  <c r="X113" i="1"/>
  <c r="Z113" i="1" s="1"/>
  <c r="X120" i="1"/>
  <c r="X25" i="1"/>
  <c r="Z25" i="1" s="1"/>
  <c r="X54" i="1"/>
  <c r="X53" i="1" s="1"/>
  <c r="X124" i="1"/>
  <c r="X123" i="1" s="1"/>
  <c r="T44" i="1"/>
  <c r="Y44" i="1" s="1"/>
  <c r="Z44" i="1" s="1"/>
  <c r="X94" i="1"/>
  <c r="T92" i="1"/>
  <c r="Y92" i="1" s="1"/>
  <c r="Z92" i="1" s="1"/>
  <c r="T100" i="1"/>
  <c r="Y100" i="1" s="1"/>
  <c r="Z100" i="1" s="1"/>
  <c r="X36" i="1" l="1"/>
  <c r="Z54" i="1"/>
  <c r="Z53" i="1" s="1"/>
  <c r="Z109" i="1"/>
  <c r="W109" i="1" s="1"/>
  <c r="Z108" i="1"/>
  <c r="X61" i="1"/>
  <c r="X118" i="1"/>
  <c r="X117" i="1"/>
  <c r="X116" i="1"/>
  <c r="X119" i="1"/>
  <c r="Z42" i="1"/>
  <c r="Z41" i="1" s="1"/>
  <c r="Y41" i="1"/>
  <c r="Z112" i="1"/>
  <c r="Z111" i="1"/>
  <c r="Z19" i="1"/>
  <c r="Y15" i="1"/>
  <c r="Y16" i="1"/>
  <c r="Y14" i="1"/>
  <c r="Y18" i="1"/>
  <c r="Y17" i="1"/>
  <c r="Y13" i="1"/>
  <c r="Z131" i="1" s="1"/>
  <c r="X112" i="1"/>
  <c r="X111" i="1"/>
  <c r="Z105" i="1"/>
  <c r="Z104" i="1" s="1"/>
  <c r="Y104" i="1"/>
  <c r="X17" i="1"/>
  <c r="X16" i="1"/>
  <c r="X15" i="1"/>
  <c r="X14" i="1"/>
  <c r="X18" i="1"/>
  <c r="X13" i="1"/>
  <c r="Z132" i="1" s="1"/>
  <c r="Z83" i="1"/>
  <c r="Z82" i="1" s="1"/>
  <c r="Y82" i="1"/>
  <c r="Z50" i="1"/>
  <c r="Z49" i="1" s="1"/>
  <c r="Y49" i="1"/>
  <c r="Z74" i="1"/>
  <c r="Y73" i="1"/>
  <c r="Y72" i="1"/>
  <c r="Z135" i="1"/>
  <c r="Y134" i="1"/>
  <c r="Z38" i="1"/>
  <c r="Y37" i="1"/>
  <c r="Y36" i="1"/>
  <c r="Z88" i="1"/>
  <c r="X37" i="1"/>
  <c r="Z137" i="1"/>
  <c r="Z60" i="1"/>
  <c r="Z59" i="1" s="1"/>
  <c r="Y59" i="1"/>
  <c r="Z85" i="1"/>
  <c r="Z84" i="1" s="1"/>
  <c r="Y84" i="1"/>
  <c r="Z31" i="1"/>
  <c r="Z30" i="1" s="1"/>
  <c r="Y30" i="1"/>
  <c r="X76" i="1"/>
  <c r="Z57" i="1"/>
  <c r="Z56" i="1" s="1"/>
  <c r="Y89" i="1"/>
  <c r="Y39" i="1"/>
  <c r="Z40" i="1"/>
  <c r="Z39" i="1" s="1"/>
  <c r="Z28" i="1"/>
  <c r="Y27" i="1"/>
  <c r="Y26" i="1"/>
  <c r="X63" i="1"/>
  <c r="Y61" i="1"/>
  <c r="Z64" i="1"/>
  <c r="Y63" i="1"/>
  <c r="Y62" i="1"/>
  <c r="X72" i="1"/>
  <c r="Z47" i="1"/>
  <c r="Z46" i="1" s="1"/>
  <c r="Y46" i="1"/>
  <c r="Z126" i="1"/>
  <c r="Z125" i="1" s="1"/>
  <c r="Y125" i="1"/>
  <c r="Z120" i="1"/>
  <c r="Z89" i="1"/>
  <c r="Y116" i="1"/>
  <c r="Y121" i="1"/>
  <c r="Z122" i="1"/>
  <c r="Z121" i="1" s="1"/>
  <c r="Y111" i="1"/>
  <c r="Z16" i="1" l="1"/>
  <c r="Z15" i="1"/>
  <c r="Z14" i="1"/>
  <c r="Z18" i="1"/>
  <c r="Z17" i="1"/>
  <c r="Z13" i="1"/>
  <c r="Z129" i="1" s="1"/>
  <c r="Z133" i="1" s="1"/>
  <c r="Z37" i="1"/>
  <c r="Z36" i="1"/>
  <c r="Z61" i="1"/>
  <c r="Z63" i="1"/>
  <c r="Z62" i="1"/>
  <c r="Z27" i="1"/>
  <c r="Z26" i="1"/>
  <c r="Z73" i="1"/>
  <c r="Z72" i="1"/>
  <c r="Z117" i="1"/>
  <c r="Z119" i="1"/>
  <c r="W119" i="1" s="1"/>
  <c r="Z116" i="1"/>
  <c r="Z118" i="1"/>
  <c r="Z134" i="1"/>
</calcChain>
</file>

<file path=xl/sharedStrings.xml><?xml version="1.0" encoding="utf-8"?>
<sst xmlns="http://schemas.openxmlformats.org/spreadsheetml/2006/main" count="342" uniqueCount="221">
  <si>
    <t>Приложение</t>
  </si>
  <si>
    <t>К договору</t>
  </si>
  <si>
    <t>Расшифровка стоимости работ</t>
  </si>
  <si>
    <t>(5 этап) ИЖД ЖК "Ритмы"</t>
  </si>
  <si>
    <t>Внутренние инженерные сети ИЖД68-77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</si>
  <si>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</si>
  <si>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</si>
  <si>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</si>
  <si>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</si>
  <si>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</si>
  <si>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</si>
  <si>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</si>
  <si>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</si>
  <si>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</si>
  <si>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</si>
  <si>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</si>
  <si>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</si>
  <si>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</si>
  <si>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</si>
  <si>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</si>
  <si>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</si>
  <si>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 70 Тип 1</t>
  </si>
  <si>
    <t xml:space="preserve"> Д 71 Тип 1.1</t>
  </si>
  <si>
    <t xml:space="preserve"> Д 69 Тип 2.1</t>
  </si>
  <si>
    <t xml:space="preserve"> Д 68 Тип 3</t>
  </si>
  <si>
    <t xml:space="preserve"> Д 75 Тип 5.1</t>
  </si>
  <si>
    <t xml:space="preserve"> Д 76 Тип 5</t>
  </si>
  <si>
    <t xml:space="preserve"> Д 77 Тип 5.1</t>
  </si>
  <si>
    <t xml:space="preserve"> Д 72 Тип 4</t>
  </si>
  <si>
    <t xml:space="preserve"> Д 73 Тип 4.1</t>
  </si>
  <si>
    <t xml:space="preserve"> Д 74 Тип 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</si>
  <si>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</si>
  <si>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</si>
  <si>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</si>
  <si>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</si>
  <si>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</si>
  <si>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</si>
  <si>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</si>
  <si>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</si>
  <si>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</si>
  <si>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</si>
  <si>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</si>
  <si>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</si>
  <si>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</si>
  <si>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</si>
  <si>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</si>
  <si>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</si>
  <si>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</si>
  <si>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</si>
  <si>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</si>
  <si>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</si>
  <si>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</si>
  <si>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</si>
  <si>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</si>
  <si>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</si>
  <si>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</si>
  <si>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</si>
  <si>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</si>
  <si>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</si>
  <si>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</si>
  <si>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</si>
  <si>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</si>
  <si>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</si>
  <si>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</si>
  <si>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</si>
  <si>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</si>
  <si>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Водомерный узел</t>
  </si>
  <si>
    <t>Монтаж водомерного узла</t>
  </si>
  <si>
    <t>Муфта переходная компрессионная НР 32-1"</t>
  </si>
  <si>
    <t>шт</t>
  </si>
  <si>
    <t>РТП</t>
  </si>
  <si>
    <t>Кран шаровый латунный ВР НР 1" с полусгоном</t>
  </si>
  <si>
    <t>VALTEC</t>
  </si>
  <si>
    <t>VT.227.N.06</t>
  </si>
  <si>
    <t>Фильтр сетчатый латунный муфтовый ВР 1"</t>
  </si>
  <si>
    <t>VT.192.N.06</t>
  </si>
  <si>
    <t>Редуктор давления поршневой латунный муфтовый 1"</t>
  </si>
  <si>
    <t>VT.086.NH.06</t>
  </si>
  <si>
    <t>Футорка латунная 1"х1/2"</t>
  </si>
  <si>
    <t>VTr.581.N.0604</t>
  </si>
  <si>
    <t>Ниппель латунный резьбовой 1"</t>
  </si>
  <si>
    <t>VTr.582.N.0006</t>
  </si>
  <si>
    <t>Счетчик воды СВК-15Х Ду15</t>
  </si>
  <si>
    <t>GERRIDA</t>
  </si>
  <si>
    <t>СВК ТУ 4213-001-34189279-2018</t>
  </si>
  <si>
    <t>Система поливочного водоснабжения</t>
  </si>
  <si>
    <t>Монтаж запорно-регулирующей арматуры системы поливочного водоснабжения</t>
  </si>
  <si>
    <t>Кран шаровый латунный ВР 1/2"</t>
  </si>
  <si>
    <t>VT.217.N.04</t>
  </si>
  <si>
    <t>Кран водоразборный со штуцером НР 1/2"</t>
  </si>
  <si>
    <t>Монтаж трубопроводов поливочного водоснабжения</t>
  </si>
  <si>
    <t>Муфта ПП комбинированная ВР 20-1/2"</t>
  </si>
  <si>
    <t>Угольник ПП комбинированный НР 20-1/2"</t>
  </si>
  <si>
    <t>Муфта ПП комбинированная НР 20-1/2"</t>
  </si>
  <si>
    <t>Тройник ПП 90° Ø32х20х32</t>
  </si>
  <si>
    <t>Труба полипропиленовая (стекловолокно) TEBO 20х3,4 SDR 7,4</t>
  </si>
  <si>
    <t>м.п.</t>
  </si>
  <si>
    <t>Работы закрываются по факту. В стоимость ФОТ включены необходимые крепежные элементы</t>
  </si>
  <si>
    <t>Хозяйственно-питьевой водопровод В1</t>
  </si>
  <si>
    <t>Монтаж трубопроводов хозяйственно-питьевого водопровода В1+</t>
  </si>
  <si>
    <t>Устройство внутриквартирного пожаротушения Балтика</t>
  </si>
  <si>
    <t>Клапаны</t>
  </si>
  <si>
    <t>Пружинный обратный клапан ВР 1/2"</t>
  </si>
  <si>
    <t>VT.161.N.04</t>
  </si>
  <si>
    <t>Краны</t>
  </si>
  <si>
    <t>Кран шаровый латунный с полусгоном ВР 1/2"</t>
  </si>
  <si>
    <t>VT.227.N.04</t>
  </si>
  <si>
    <t>Кран шаровый латунный НР 1/2"</t>
  </si>
  <si>
    <t>VT.219.N.04</t>
  </si>
  <si>
    <t>Монтаж трубопроводов хозяйственно-бытового водопровода (В1) из полипропилена</t>
  </si>
  <si>
    <t>Труба полипропиленовая (стекловолокно) TEBO 32х4,4 SDR 7,4</t>
  </si>
  <si>
    <t>Муфты</t>
  </si>
  <si>
    <t>Муфта ПП комбинированная ВР 32-1/2"</t>
  </si>
  <si>
    <t>Муфта ПП комбинированная НР 32-1/2"</t>
  </si>
  <si>
    <t>Тройники</t>
  </si>
  <si>
    <t>Тройник ПП 90° Ø32х32х20</t>
  </si>
  <si>
    <t>Тройник ПП комбинированный ВР 32х1/2"х32</t>
  </si>
  <si>
    <t>VTp.732.0.03204</t>
  </si>
  <si>
    <t>Угольники</t>
  </si>
  <si>
    <t>Угольник ПП 90° Ø32</t>
  </si>
  <si>
    <t>Угольник ПП 90° Ø20</t>
  </si>
  <si>
    <t>Фитинги</t>
  </si>
  <si>
    <t>Сгон латунный разъемный "американка" ВР/НР 1/2"</t>
  </si>
  <si>
    <t>VTr.341.N.0004</t>
  </si>
  <si>
    <t>Система канализации (К1, К1н, К2, К2н, К13н)</t>
  </si>
  <si>
    <t>Система хозяйственно-бытовой канализации (К1)</t>
  </si>
  <si>
    <t>Монтаж трубопроводов системы хозяйственно-бытовой канализации (К1)</t>
  </si>
  <si>
    <t>Ревизия ПП Ø100</t>
  </si>
  <si>
    <t>Патрубок компенсационный удвоенной длины ПП Ø100</t>
  </si>
  <si>
    <t>Трап вертикальный с сухим сифоном Ø100</t>
  </si>
  <si>
    <t>Марку трапа уточнить у РП перед закупом</t>
  </si>
  <si>
    <t>Труба канализационная с раструбом Ø110</t>
  </si>
  <si>
    <t>Тройник ПП 87,3° Ø110х110</t>
  </si>
  <si>
    <t>Муфта противопожарная Балтика ПМ-110</t>
  </si>
  <si>
    <t>Устройство теплоизоляции трубопроводов системы хозяйственно-бытовой канализации (К1)</t>
  </si>
  <si>
    <t>Теплоизоляция минераловатные цилиндрны ЦКВ 80 1000х133х30</t>
  </si>
  <si>
    <t>АМАКС</t>
  </si>
  <si>
    <t>Устройство внутреннего отопления</t>
  </si>
  <si>
    <t>Изоляция трубопроводов</t>
  </si>
  <si>
    <t>Теплоизоляция вспененный полиэтилен трубка Ø18/4</t>
  </si>
  <si>
    <t>Energoflex</t>
  </si>
  <si>
    <t>Включая хомуты, кронштейны, дюбели и пр. крепежные элементы, а также пену монтажную</t>
  </si>
  <si>
    <t>Теплоизоляция вспененный полиэтилен трубка Ø22/4</t>
  </si>
  <si>
    <t>Монтаж запорно-регулирующей арматуры</t>
  </si>
  <si>
    <t>Фитинг резьбозажимной Ø20х3/4 евроконус</t>
  </si>
  <si>
    <t>Sanext</t>
  </si>
  <si>
    <t>Фитинг резьбозажимной Ø15х3/4 евроконус</t>
  </si>
  <si>
    <t>Термостатическая головка TH CLICK</t>
  </si>
  <si>
    <t>или аналог</t>
  </si>
  <si>
    <t>Гарнитура прямая вход G1/2 выход R3/4</t>
  </si>
  <si>
    <t>Для радиатора в тамбуре</t>
  </si>
  <si>
    <t>Гарнитура угловая вход G1/2 выход R3/4</t>
  </si>
  <si>
    <t>Монтаж коллектора системы отопления</t>
  </si>
  <si>
    <t>Коллектор латунный с отсекающими кранами под евроконус 1"х3 выхода</t>
  </si>
  <si>
    <t>Монтаж радиаторов стальных</t>
  </si>
  <si>
    <t>Панельный стальной радиатор Universal Тип 22 300х400</t>
  </si>
  <si>
    <t>PRADO</t>
  </si>
  <si>
    <t>В ФОТ включить кронштейны настенные К15.4 (300)</t>
  </si>
  <si>
    <t>Панельный стальной радиатор Universal Тип 22 300х900</t>
  </si>
  <si>
    <t>Панельный стальной радиатор Universal Тип 22 300х1200</t>
  </si>
  <si>
    <t>Панельный стальной радиатор Universal Тип 22 300х700</t>
  </si>
  <si>
    <t>Монтаж узла регулирования</t>
  </si>
  <si>
    <t>Насос циркуляционный CRS/TRS 25/6</t>
  </si>
  <si>
    <t>Taen</t>
  </si>
  <si>
    <t>Фильтр магнитный муфтовый ФМ-20РУ</t>
  </si>
  <si>
    <t>ФММ-20 Фильтр магнитный косой 3/4" ВР. VT.192.N.05</t>
  </si>
  <si>
    <t>Бак расширительный WRV-8</t>
  </si>
  <si>
    <t>Wester</t>
  </si>
  <si>
    <t>Котел электрический Скат 6 KR 13</t>
  </si>
  <si>
    <t>*</t>
  </si>
  <si>
    <t>Котел электрический одноконтурный Скаm 6(12) (KR 13) (давальческий материал)</t>
  </si>
  <si>
    <t>Сгон латунный разъемный "американка" ВР/НР 3/4"</t>
  </si>
  <si>
    <t>VTr.341.N.0005, подключение к котлу</t>
  </si>
  <si>
    <t>Кран шаровый латунный ВР/НР 3/4"</t>
  </si>
  <si>
    <t>VT.217.N.05, подключение к котлу</t>
  </si>
  <si>
    <t>Группа безопасности котла 1"</t>
  </si>
  <si>
    <t>HLV</t>
  </si>
  <si>
    <t>Котел газовый Ariston HS c 24FF NG</t>
  </si>
  <si>
    <t>ARISTON</t>
  </si>
  <si>
    <t>Тройник ПП 90° Ø32х32х32</t>
  </si>
  <si>
    <t>Пробка для коллектора НР 1"</t>
  </si>
  <si>
    <t>Муфта ПП комбинированная 32-1" НР</t>
  </si>
  <si>
    <t>Муфта комбинированная разъемная ПП 32х3/4" НР</t>
  </si>
  <si>
    <t>подключение к котлу</t>
  </si>
  <si>
    <t>Труба полипропиленовая (стекловолокно) 32х4,4 SDR 7,4</t>
  </si>
  <si>
    <t>Трубопроводы системы отопления</t>
  </si>
  <si>
    <t>Труба из сшитого полиэтилена PE-Ха/EVOH Ø20х2,0</t>
  </si>
  <si>
    <t>Работы закрываются по факту. В стоимость ФОТ включены необходимые крепежные элемента, а также перфорированная лента</t>
  </si>
  <si>
    <t>Труба из сшитого полиэтилена PE-Ха/EVOH Ø16х2,0</t>
  </si>
  <si>
    <t>Бурение отверстий</t>
  </si>
  <si>
    <t>Бурение отверстий в стенах</t>
  </si>
  <si>
    <t>В т.ч. в перегородках. Включая заделку отверстий противопожарной пеной и другими материалами</t>
  </si>
  <si>
    <t>Монтаж трубопроводов системы отопления</t>
  </si>
  <si>
    <t>Монтаж трубопроводов системы отопления из сшитого полиэтилена</t>
  </si>
  <si>
    <t>Тройник переходной PPSU 20х16х20</t>
  </si>
  <si>
    <t>Тройник переходной PPSU 20х16х16</t>
  </si>
  <si>
    <t>Тройник переходной PPSU 20х20х16</t>
  </si>
  <si>
    <t>Устройство внутренней вентиляции</t>
  </si>
  <si>
    <t>Монтаж системы общеобменной вентиляции</t>
  </si>
  <si>
    <t>Бурение отверстий в наружной стене под КИВ</t>
  </si>
  <si>
    <t>Бурение отверстия в откос под воздуховод Ø133х400мм (глубина)</t>
  </si>
  <si>
    <t>Включая заделку отверстий противопожарной пеной и другими материалами</t>
  </si>
  <si>
    <t>Изоляция воздуховодов огнезащитная</t>
  </si>
  <si>
    <t>Теплоизоляция минераловатные цилиндрны ЦКВ 80 1000х133х60</t>
  </si>
  <si>
    <t>Монтаж воздуховодов из тонколистовой оцинкованной стали</t>
  </si>
  <si>
    <t>Воздуховоды из тонколистовой оцинкованной стали круглого сечения толщиной 0,5 мм Ø125</t>
  </si>
  <si>
    <t>м2</t>
  </si>
  <si>
    <t>В ФОТ учтены болты, гайки, шайбы для соединения воздуховодов, в т.ч. входит монтаж отводов, тройников, переходов и пр. элементов. Включая скотч фольгированный, перфоленту, саморезы, пену монтажную</t>
  </si>
  <si>
    <t>Монтаж диффузоров</t>
  </si>
  <si>
    <t>Диффузор универсальный пластиковый ДПУ-М Ø125</t>
  </si>
  <si>
    <t>Монтаж клапанов инфильтрации воздуха КИВ-125</t>
  </si>
  <si>
    <t>Клапан инфильтрации воздуха КИВ-125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</si>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</sst>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9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3" fontId="4" fillId="4" borderId="5" xfId="1" applyFont="1" applyFill="1" applyBorder="1" applyAlignment="1">
      <alignment horizontal="right"/>
    </xf>
    <xf numFmtId="43" fontId="1" fillId="0" borderId="5" xfId="1" applyFont="1" applyBorder="1" applyAlignment="1">
      <alignment horizontal="right"/>
    </xf>
    <xf numFmtId="43" fontId="5" fillId="6" borderId="5" xfId="1" applyFont="1" applyFill="1" applyBorder="1" applyAlignment="1">
      <alignment horizontal="right"/>
    </xf>
    <xf numFmtId="43" fontId="6" fillId="0" borderId="5" xfId="1" applyFont="1" applyBorder="1" applyAlignment="1">
      <alignment horizontal="right"/>
    </xf>
    <xf numFmtId="0" fontId="1" fillId="5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151"/>
  <sheetViews>
    <sheetView tabSelected="1" topLeftCell="J4" workbookViewId="0">
      <selection activeCell="N81" sqref="N8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50" t="s">
        <v>2</v>
      </c>
      <c r="B6" s="50"/>
      <c r="C6" s="50"/>
      <c r="D6" s="50"/>
      <c r="E6" s="50"/>
      <c r="F6" s="50"/>
      <c r="G6" s="50"/>
    </row>
    <row r="7" spans="1:28" s="2" customFormat="1" ht="12.95" customHeight="1" x14ac:dyDescent="0.2">
      <c r="A7" s="51" t="s">
        <v>3</v>
      </c>
      <c r="B7" s="51"/>
      <c r="C7" s="51"/>
      <c r="D7" s="51"/>
      <c r="E7" s="51"/>
      <c r="F7" s="51"/>
      <c r="G7" s="51"/>
    </row>
    <row r="8" spans="1:28" s="2" customFormat="1" ht="12.95" customHeight="1" x14ac:dyDescent="0.2">
      <c r="A8" s="51" t="s">
        <v>4</v>
      </c>
      <c r="B8" s="51"/>
      <c r="C8" s="51"/>
      <c r="D8" s="51"/>
      <c r="E8" s="51"/>
      <c r="F8" s="51"/>
      <c r="G8" s="51"/>
    </row>
    <row r="9" spans="1:28" s="1" customFormat="1" ht="11.1" customHeight="1" x14ac:dyDescent="0.2"/>
    <row r="10" spans="1:28" s="4" customFormat="1" ht="30" customHeight="1" x14ac:dyDescent="0.2">
      <c r="A10" s="52" t="s">
        <v>5</v>
      </c>
      <c r="B10" s="48" t="s">
        <v>6</v>
      </c>
      <c r="C10" s="52" t="s">
        <v>7</v>
      </c>
      <c r="D10" s="54" t="s">
        <v>8</v>
      </c>
      <c r="E10" s="54" t="s">
        <v>9</v>
      </c>
      <c r="F10" s="54" t="s">
        <v>10</v>
      </c>
      <c r="G10" s="52" t="s">
        <v>11</v>
      </c>
      <c r="H10" s="47" t="s">
        <v>12</v>
      </c>
      <c r="I10" s="47"/>
      <c r="J10" s="47"/>
      <c r="K10" s="47"/>
      <c r="L10" s="47"/>
      <c r="M10" s="47"/>
      <c r="N10" s="47"/>
      <c r="O10" s="47"/>
      <c r="P10" s="47"/>
      <c r="Q10" s="47"/>
      <c r="R10" s="48" t="s">
        <v>13</v>
      </c>
      <c r="S10" s="48" t="s">
        <v>14</v>
      </c>
      <c r="T10" s="48" t="s">
        <v>15</v>
      </c>
      <c r="U10" s="47" t="s">
        <v>16</v>
      </c>
      <c r="V10" s="47"/>
      <c r="W10" s="47"/>
      <c r="X10" s="47" t="s">
        <v>17</v>
      </c>
      <c r="Y10" s="47"/>
      <c r="Z10" s="48" t="s">
        <v>18</v>
      </c>
      <c r="AA10" s="48" t="s">
        <v>19</v>
      </c>
      <c r="AB10" s="48" t="s">
        <v>20</v>
      </c>
    </row>
    <row r="11" spans="1:28" s="4" customFormat="1" ht="36.950000000000003" customHeight="1" x14ac:dyDescent="0.2">
      <c r="A11" s="53"/>
      <c r="B11" s="49"/>
      <c r="C11" s="53"/>
      <c r="D11" s="55"/>
      <c r="E11" s="55"/>
      <c r="F11" s="55"/>
      <c r="G11" s="53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49"/>
      <c r="S11" s="49"/>
      <c r="T11" s="49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49"/>
      <c r="AA11" s="49"/>
      <c r="AB11" s="49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$19+$X$20+$X$21+$X$22+$X$23+$X$24+$X$25+$X$28+$X$29+$X$31+$X$32+$X$33+$X$34+$X$35+$X$38+$X$40+$X$42+$X$43+$X$44+$X$45+$X$47+$X$48+$X$50+$X$51+$X$52+$X$54+$X$55+$X$57+$X$58+$X$60+$X$64+$X$65+$X$66+$X$67+$X$68+$X$69+$X$71+$X$74+$X$75+$X$77+$X$78+$X$79+$X$80+$X$81+$X$83+$X$85+$X$86+$X$87+$X$88+$X$90+$X$91+$X$92+$X$93+$X$94+$X$95+$X$96+$X$97+$X$98+$X$99+$X$100+$X$101+$X$102+$X$103+$X$105+$X$106+$X$110+$X$113+$X$114+$X$115+$X$120+$X$122+$X$124+$X$126+$X$128,2)</f>
        <v>0</v>
      </c>
      <c r="Y13" s="10">
        <f>ROUND($Y$19+$Y$20+$Y$21+$Y$22+$Y$23+$Y$24+$Y$25+$Y$28+$Y$29+$Y$31+$Y$32+$Y$33+$Y$34+$Y$35+$Y$38+$Y$40+$Y$42+$Y$43+$Y$44+$Y$45+$Y$47+$Y$48+$Y$50+$Y$51+$Y$52+$Y$54+$Y$55+$Y$57+$Y$58+$Y$60+$Y$64+$Y$65+$Y$66+$Y$67+$Y$68+$Y$69+$Y$71+$Y$74+$Y$75+$Y$77+$Y$78+$Y$79+$Y$80+$Y$81+$Y$83+$Y$85+$Y$86+$Y$87+$Y$88+$Y$90+$Y$91+$Y$92+$Y$93+$Y$94+$Y$95+$Y$96+$Y$97+$Y$98+$Y$99+$Y$100+$Y$101+$Y$102+$Y$103+$Y$105+$Y$106+$Y$110+$Y$113+$Y$114+$Y$115+$Y$120+$Y$122+$Y$124+$Y$126+$Y$128,2)</f>
        <v>0</v>
      </c>
      <c r="Z13" s="10">
        <f>ROUND($Z$19+$Z$20+$Z$21+$Z$22+$Z$23+$Z$24+$Z$25+$Z$28+$Z$29+$Z$31+$Z$32+$Z$33+$Z$34+$Z$35+$Z$38+$Z$40+$Z$42+$Z$43+$Z$44+$Z$45+$Z$47+$Z$48+$Z$50+$Z$51+$Z$52+$Z$54+$Z$55+$Z$57+$Z$58+$Z$60+$Z$64+$Z$65+$Z$66+$Z$67+$Z$68+$Z$69+$Z$71+$Z$74+$Z$75+$Z$77+$Z$78+$Z$79+$Z$80+$Z$81+$Z$83+$Z$85+$Z$86+$Z$87+$Z$88+$Z$90+$Z$91+$Z$92+$Z$93+$Z$94+$Z$95+$Z$96+$Z$97+$Z$98+$Z$99+$Z$100+$Z$101+$Z$102+$Z$103+$Z$105+$Z$106+$Z$110+$Z$113+$Z$114+$Z$115+$Z$120+$Z$122+$Z$124+$Z$126+$Z$128,2)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$19+$X$20+$X$21+$X$22+$X$23+$X$24+$X$25+$X$28+$X$29+$X$31+$X$32+$X$33+$X$34+$X$35+$X$38+$X$40+$X$42+$X$43+$X$44+$X$45+$X$47+$X$48+$X$50+$X$51+$X$52+$X$54+$X$55+$X$57+$X$58+$X$60+$X$64+$X$65+$X$66+$X$67+$X$68+$X$69+$X$71+$X$74+$X$75+$X$77+$X$78+$X$79+$X$80+$X$81+$X$83+$X$85+$X$86+$X$87+$X$88+$X$90+$X$91+$X$92+$X$93+$X$94+$X$95+$X$96+$X$97+$X$98+$X$99+$X$100+$X$101+$X$102+$X$103+$X$105+$X$106+$X$110+$X$113+$X$114+$X$115+$X$120+$X$122+$X$124+$X$126+$X$128,2)</f>
        <v>0</v>
      </c>
      <c r="Y14" s="10">
        <f>ROUND($Y$19+$Y$20+$Y$21+$Y$22+$Y$23+$Y$24+$Y$25+$Y$28+$Y$29+$Y$31+$Y$32+$Y$33+$Y$34+$Y$35+$Y$38+$Y$40+$Y$42+$Y$43+$Y$44+$Y$45+$Y$47+$Y$48+$Y$50+$Y$51+$Y$52+$Y$54+$Y$55+$Y$57+$Y$58+$Y$60+$Y$64+$Y$65+$Y$66+$Y$67+$Y$68+$Y$69+$Y$71+$Y$74+$Y$75+$Y$77+$Y$78+$Y$79+$Y$80+$Y$81+$Y$83+$Y$85+$Y$86+$Y$87+$Y$88+$Y$90+$Y$91+$Y$92+$Y$93+$Y$94+$Y$95+$Y$96+$Y$97+$Y$98+$Y$99+$Y$100+$Y$101+$Y$102+$Y$103+$Y$105+$Y$106+$Y$110+$Y$113+$Y$114+$Y$115+$Y$120+$Y$122+$Y$124+$Y$126+$Y$128,2)</f>
        <v>0</v>
      </c>
      <c r="Z14" s="10">
        <f>ROUND($Z$19+$Z$20+$Z$21+$Z$22+$Z$23+$Z$24+$Z$25+$Z$28+$Z$29+$Z$31+$Z$32+$Z$33+$Z$34+$Z$35+$Z$38+$Z$40+$Z$42+$Z$43+$Z$44+$Z$45+$Z$47+$Z$48+$Z$50+$Z$51+$Z$52+$Z$54+$Z$55+$Z$57+$Z$58+$Z$60+$Z$64+$Z$65+$Z$66+$Z$67+$Z$68+$Z$69+$Z$71+$Z$74+$Z$75+$Z$77+$Z$78+$Z$79+$Z$80+$Z$81+$Z$83+$Z$85+$Z$86+$Z$87+$Z$88+$Z$90+$Z$91+$Z$92+$Z$93+$Z$94+$Z$95+$Z$96+$Z$97+$Z$98+$Z$99+$Z$100+$Z$101+$Z$102+$Z$103+$Z$105+$Z$106+$Z$110+$Z$113+$Z$114+$Z$115+$Z$120+$Z$122+$Z$124+$Z$126+$Z$128,2)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ROUND($X$19+$X$20+$X$21+$X$22+$X$23+$X$24+$X$25+$X$28+$X$29+$X$31+$X$32+$X$33+$X$34+$X$35+$X$38+$X$40+$X$42+$X$43+$X$44+$X$45+$X$47+$X$48+$X$50+$X$51+$X$52+$X$54+$X$55+$X$57+$X$58+$X$60+$X$64+$X$65+$X$66+$X$67+$X$68+$X$69+$X$71,2)</f>
        <v>0</v>
      </c>
      <c r="Y15" s="10">
        <f>ROUND($Y$19+$Y$20+$Y$21+$Y$22+$Y$23+$Y$24+$Y$25+$Y$28+$Y$29+$Y$31+$Y$32+$Y$33+$Y$34+$Y$35+$Y$38+$Y$40+$Y$42+$Y$43+$Y$44+$Y$45+$Y$47+$Y$48+$Y$50+$Y$51+$Y$52+$Y$54+$Y$55+$Y$57+$Y$58+$Y$60+$Y$64+$Y$65+$Y$66+$Y$67+$Y$68+$Y$69+$Y$71,2)</f>
        <v>0</v>
      </c>
      <c r="Z15" s="10">
        <f>ROUND($Z$19+$Z$20+$Z$21+$Z$22+$Z$23+$Z$24+$Z$25+$Z$28+$Z$29+$Z$31+$Z$32+$Z$33+$Z$34+$Z$35+$Z$38+$Z$40+$Z$42+$Z$43+$Z$44+$Z$45+$Z$47+$Z$48+$Z$50+$Z$51+$Z$52+$Z$54+$Z$55+$Z$57+$Z$58+$Z$60+$Z$64+$Z$65+$Z$66+$Z$67+$Z$68+$Z$69+$Z$71,2)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ROUND($X$19+$X$20+$X$21+$X$22+$X$23+$X$24+$X$25+$X$28+$X$29+$X$31+$X$32+$X$33+$X$34+$X$35+$X$38+$X$40+$X$42+$X$43+$X$44+$X$45+$X$47+$X$48+$X$50+$X$51+$X$52+$X$54+$X$55+$X$57+$X$58+$X$60,2)</f>
        <v>0</v>
      </c>
      <c r="Y16" s="10">
        <f>ROUND($Y$19+$Y$20+$Y$21+$Y$22+$Y$23+$Y$24+$Y$25+$Y$28+$Y$29+$Y$31+$Y$32+$Y$33+$Y$34+$Y$35+$Y$38+$Y$40+$Y$42+$Y$43+$Y$44+$Y$45+$Y$47+$Y$48+$Y$50+$Y$51+$Y$52+$Y$54+$Y$55+$Y$57+$Y$58+$Y$60,2)</f>
        <v>0</v>
      </c>
      <c r="Z16" s="10">
        <f>ROUND($Z$19+$Z$20+$Z$21+$Z$22+$Z$23+$Z$24+$Z$25+$Z$28+$Z$29+$Z$31+$Z$32+$Z$33+$Z$34+$Z$35+$Z$38+$Z$40+$Z$42+$Z$43+$Z$44+$Z$45+$Z$47+$Z$48+$Z$50+$Z$51+$Z$52+$Z$54+$Z$55+$Z$57+$Z$58+$Z$60,2)</f>
        <v>0</v>
      </c>
      <c r="AA16" s="10"/>
      <c r="AB16" s="10"/>
    </row>
    <row r="17" spans="1:28" s="1" customFormat="1" ht="12" customHeight="1" outlineLevel="5" x14ac:dyDescent="0.2">
      <c r="A17" s="7"/>
      <c r="B17" s="8" t="s">
        <v>66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ROUND($X$19+$X$20+$X$21+$X$22+$X$23+$X$24+$X$25,2)</f>
        <v>0</v>
      </c>
      <c r="Y17" s="10">
        <f>ROUND($Y$19+$Y$20+$Y$21+$Y$22+$Y$23+$Y$24+$Y$25,2)</f>
        <v>0</v>
      </c>
      <c r="Z17" s="10">
        <f>ROUND($Z$19+$Z$20+$Z$21+$Z$22+$Z$23+$Z$24+$Z$25,2)</f>
        <v>0</v>
      </c>
      <c r="AA17" s="10"/>
      <c r="AB17" s="10"/>
    </row>
    <row r="18" spans="1:28" s="1" customFormat="1" ht="12" customHeight="1" outlineLevel="6" x14ac:dyDescent="0.2">
      <c r="A18" s="7"/>
      <c r="B18" s="8" t="s">
        <v>67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56"/>
      <c r="X18" s="56">
        <f>ROUND($X$19+$X$20+$X$21+$X$22+$X$23+$X$24+$X$25,2)</f>
        <v>0</v>
      </c>
      <c r="Y18" s="56">
        <f>ROUND($Y$19+$Y$20+$Y$21+$Y$22+$Y$23+$Y$24+$Y$25,2)</f>
        <v>0</v>
      </c>
      <c r="Z18" s="56">
        <f>ROUND($Z$19+$Z$20+$Z$21+$Z$22+$Z$23+$Z$24+$Z$25,2)</f>
        <v>0</v>
      </c>
      <c r="AA18" s="10"/>
      <c r="AB18" s="10"/>
    </row>
    <row r="19" spans="1:28" s="1" customFormat="1" ht="11.1" customHeight="1" outlineLevel="7" x14ac:dyDescent="0.2">
      <c r="A19" s="11"/>
      <c r="B19" s="12" t="s">
        <v>68</v>
      </c>
      <c r="C19" s="13" t="s">
        <v>69</v>
      </c>
      <c r="D19" s="13" t="s">
        <v>70</v>
      </c>
      <c r="E19" s="13"/>
      <c r="F19" s="13"/>
      <c r="G19" s="13"/>
      <c r="H19" s="14">
        <v>1</v>
      </c>
      <c r="I19" s="14">
        <v>1</v>
      </c>
      <c r="J19" s="14">
        <v>1</v>
      </c>
      <c r="K19" s="14">
        <v>1</v>
      </c>
      <c r="L19" s="14">
        <v>1</v>
      </c>
      <c r="M19" s="14">
        <v>1</v>
      </c>
      <c r="N19" s="14">
        <v>1</v>
      </c>
      <c r="O19" s="14">
        <v>1</v>
      </c>
      <c r="P19" s="14">
        <v>1</v>
      </c>
      <c r="Q19" s="14">
        <v>1</v>
      </c>
      <c r="R19" s="14">
        <f>$H$19+$I$19+$J$19+$K$19+$L$19+$M$19+$N$19+$O$19+$P$19+$Q$19</f>
        <v>10</v>
      </c>
      <c r="S19" s="16">
        <v>1</v>
      </c>
      <c r="T19" s="15">
        <f>ROUND($R$19*$S$19,3)</f>
        <v>10</v>
      </c>
      <c r="U19" s="60"/>
      <c r="V19" s="61"/>
      <c r="W19" s="57">
        <f>ROUND($V$19+$U$19,2)</f>
        <v>0</v>
      </c>
      <c r="X19" s="57">
        <f>ROUND($R$19*$U$19,2)</f>
        <v>0</v>
      </c>
      <c r="Y19" s="57">
        <f>ROUND($T$19*$V$19,2)</f>
        <v>0</v>
      </c>
      <c r="Z19" s="57">
        <f>ROUND($Y$19+$X$19,2)</f>
        <v>0</v>
      </c>
      <c r="AA19" s="18"/>
      <c r="AB19" s="67"/>
    </row>
    <row r="20" spans="1:28" s="1" customFormat="1" ht="11.1" customHeight="1" outlineLevel="7" x14ac:dyDescent="0.2">
      <c r="A20" s="11"/>
      <c r="B20" s="12" t="s">
        <v>71</v>
      </c>
      <c r="C20" s="13" t="s">
        <v>69</v>
      </c>
      <c r="D20" s="13" t="s">
        <v>72</v>
      </c>
      <c r="E20" s="13"/>
      <c r="F20" s="13"/>
      <c r="G20" s="13"/>
      <c r="H20" s="14">
        <v>1</v>
      </c>
      <c r="I20" s="14">
        <v>1</v>
      </c>
      <c r="J20" s="14">
        <v>1</v>
      </c>
      <c r="K20" s="14">
        <v>1</v>
      </c>
      <c r="L20" s="14">
        <v>1</v>
      </c>
      <c r="M20" s="14">
        <v>1</v>
      </c>
      <c r="N20" s="14">
        <v>1</v>
      </c>
      <c r="O20" s="14">
        <v>1</v>
      </c>
      <c r="P20" s="14">
        <v>1</v>
      </c>
      <c r="Q20" s="14">
        <v>1</v>
      </c>
      <c r="R20" s="14">
        <f>$H$20+$I$20+$J$20+$K$20+$L$20+$M$20+$N$20+$O$20+$P$20+$Q$20</f>
        <v>10</v>
      </c>
      <c r="S20" s="16">
        <v>1</v>
      </c>
      <c r="T20" s="15">
        <f>ROUND($R$20*$S$20,3)</f>
        <v>10</v>
      </c>
      <c r="U20" s="61"/>
      <c r="V20" s="60"/>
      <c r="W20" s="57">
        <f>ROUND($V$20+$U$20,2)</f>
        <v>0</v>
      </c>
      <c r="X20" s="57">
        <f>ROUND($R$20*$U$20,2)</f>
        <v>0</v>
      </c>
      <c r="Y20" s="57">
        <f>ROUND($T$20*$V$20,2)</f>
        <v>0</v>
      </c>
      <c r="Z20" s="57">
        <f>ROUND($Y$20+$X$20,2)</f>
        <v>0</v>
      </c>
      <c r="AA20" s="18" t="s">
        <v>73</v>
      </c>
      <c r="AB20" s="67"/>
    </row>
    <row r="21" spans="1:28" s="1" customFormat="1" ht="11.1" customHeight="1" outlineLevel="7" x14ac:dyDescent="0.2">
      <c r="A21" s="11"/>
      <c r="B21" s="12" t="s">
        <v>74</v>
      </c>
      <c r="C21" s="13" t="s">
        <v>69</v>
      </c>
      <c r="D21" s="13" t="s">
        <v>72</v>
      </c>
      <c r="E21" s="13"/>
      <c r="F21" s="13"/>
      <c r="G21" s="13"/>
      <c r="H21" s="14">
        <v>1</v>
      </c>
      <c r="I21" s="14">
        <v>1</v>
      </c>
      <c r="J21" s="14">
        <v>1</v>
      </c>
      <c r="K21" s="14">
        <v>1</v>
      </c>
      <c r="L21" s="14">
        <v>1</v>
      </c>
      <c r="M21" s="14">
        <v>1</v>
      </c>
      <c r="N21" s="14">
        <v>1</v>
      </c>
      <c r="O21" s="14">
        <v>1</v>
      </c>
      <c r="P21" s="14">
        <v>1</v>
      </c>
      <c r="Q21" s="14">
        <v>1</v>
      </c>
      <c r="R21" s="14">
        <f>$H$21+$I$21+$J$21+$K$21+$L$21+$M$21+$N$21+$O$21+$P$21+$Q$21</f>
        <v>10</v>
      </c>
      <c r="S21" s="16">
        <v>1</v>
      </c>
      <c r="T21" s="15">
        <f>ROUND($R$21*$S$21,3)</f>
        <v>10</v>
      </c>
      <c r="U21" s="61"/>
      <c r="V21" s="60"/>
      <c r="W21" s="57">
        <f>ROUND($V$21+$U$21,2)</f>
        <v>0</v>
      </c>
      <c r="X21" s="57">
        <f>ROUND($R$21*$U$21,2)</f>
        <v>0</v>
      </c>
      <c r="Y21" s="57">
        <f>ROUND($T$21*$V$21,2)</f>
        <v>0</v>
      </c>
      <c r="Z21" s="57">
        <f>ROUND($Y$21+$X$21,2)</f>
        <v>0</v>
      </c>
      <c r="AA21" s="18" t="s">
        <v>75</v>
      </c>
      <c r="AB21" s="67"/>
    </row>
    <row r="22" spans="1:28" s="1" customFormat="1" ht="21.95" customHeight="1" outlineLevel="7" x14ac:dyDescent="0.2">
      <c r="A22" s="11"/>
      <c r="B22" s="12" t="s">
        <v>76</v>
      </c>
      <c r="C22" s="13" t="s">
        <v>69</v>
      </c>
      <c r="D22" s="13" t="s">
        <v>72</v>
      </c>
      <c r="E22" s="13"/>
      <c r="F22" s="13"/>
      <c r="G22" s="13"/>
      <c r="H22" s="14">
        <v>1</v>
      </c>
      <c r="I22" s="14">
        <v>1</v>
      </c>
      <c r="J22" s="14">
        <v>1</v>
      </c>
      <c r="K22" s="14">
        <v>1</v>
      </c>
      <c r="L22" s="14">
        <v>1</v>
      </c>
      <c r="M22" s="14">
        <v>1</v>
      </c>
      <c r="N22" s="14">
        <v>1</v>
      </c>
      <c r="O22" s="14">
        <v>1</v>
      </c>
      <c r="P22" s="14">
        <v>1</v>
      </c>
      <c r="Q22" s="14">
        <v>1</v>
      </c>
      <c r="R22" s="14">
        <f>$H$22+$I$22+$J$22+$K$22+$L$22+$M$22+$N$22+$O$22+$P$22+$Q$22</f>
        <v>10</v>
      </c>
      <c r="S22" s="16">
        <v>1</v>
      </c>
      <c r="T22" s="15">
        <f>ROUND($R$22*$S$22,3)</f>
        <v>10</v>
      </c>
      <c r="U22" s="61"/>
      <c r="V22" s="60"/>
      <c r="W22" s="57">
        <f>ROUND($V$22+$U$22,2)</f>
        <v>0</v>
      </c>
      <c r="X22" s="57">
        <f>ROUND($R$22*$U$22,2)</f>
        <v>0</v>
      </c>
      <c r="Y22" s="57">
        <f>ROUND($T$22*$V$22,2)</f>
        <v>0</v>
      </c>
      <c r="Z22" s="57">
        <f>ROUND($Y$22+$X$22,2)</f>
        <v>0</v>
      </c>
      <c r="AA22" s="18" t="s">
        <v>77</v>
      </c>
      <c r="AB22" s="67"/>
    </row>
    <row r="23" spans="1:28" s="1" customFormat="1" ht="11.1" customHeight="1" outlineLevel="7" x14ac:dyDescent="0.2">
      <c r="A23" s="11"/>
      <c r="B23" s="12" t="s">
        <v>78</v>
      </c>
      <c r="C23" s="13" t="s">
        <v>69</v>
      </c>
      <c r="D23" s="13" t="s">
        <v>72</v>
      </c>
      <c r="E23" s="13"/>
      <c r="F23" s="13"/>
      <c r="G23" s="13"/>
      <c r="H23" s="14">
        <v>1</v>
      </c>
      <c r="I23" s="14">
        <v>1</v>
      </c>
      <c r="J23" s="14">
        <v>1</v>
      </c>
      <c r="K23" s="14">
        <v>1</v>
      </c>
      <c r="L23" s="14">
        <v>1</v>
      </c>
      <c r="M23" s="14">
        <v>1</v>
      </c>
      <c r="N23" s="14">
        <v>1</v>
      </c>
      <c r="O23" s="14">
        <v>1</v>
      </c>
      <c r="P23" s="14">
        <v>1</v>
      </c>
      <c r="Q23" s="14">
        <v>1</v>
      </c>
      <c r="R23" s="14">
        <f>$H$23+$I$23+$J$23+$K$23+$L$23+$M$23+$N$23+$O$23+$P$23+$Q$23</f>
        <v>10</v>
      </c>
      <c r="S23" s="16">
        <v>1</v>
      </c>
      <c r="T23" s="15">
        <f>ROUND($R$23*$S$23,3)</f>
        <v>10</v>
      </c>
      <c r="U23" s="61"/>
      <c r="V23" s="61"/>
      <c r="W23" s="57">
        <f>ROUND($V$23+$U$23,2)</f>
        <v>0</v>
      </c>
      <c r="X23" s="57">
        <f>ROUND($R$23*$U$23,2)</f>
        <v>0</v>
      </c>
      <c r="Y23" s="57">
        <f>ROUND($T$23*$V$23,2)</f>
        <v>0</v>
      </c>
      <c r="Z23" s="57">
        <f>ROUND($Y$23+$X$23,2)</f>
        <v>0</v>
      </c>
      <c r="AA23" s="18" t="s">
        <v>79</v>
      </c>
      <c r="AB23" s="67"/>
    </row>
    <row r="24" spans="1:28" s="1" customFormat="1" ht="11.1" customHeight="1" outlineLevel="7" x14ac:dyDescent="0.2">
      <c r="A24" s="11"/>
      <c r="B24" s="12" t="s">
        <v>80</v>
      </c>
      <c r="C24" s="13" t="s">
        <v>69</v>
      </c>
      <c r="D24" s="13" t="s">
        <v>72</v>
      </c>
      <c r="E24" s="13"/>
      <c r="F24" s="13"/>
      <c r="G24" s="13"/>
      <c r="H24" s="14">
        <v>1</v>
      </c>
      <c r="I24" s="14">
        <v>1</v>
      </c>
      <c r="J24" s="14">
        <v>1</v>
      </c>
      <c r="K24" s="14">
        <v>1</v>
      </c>
      <c r="L24" s="14">
        <v>1</v>
      </c>
      <c r="M24" s="14">
        <v>1</v>
      </c>
      <c r="N24" s="14">
        <v>1</v>
      </c>
      <c r="O24" s="14">
        <v>1</v>
      </c>
      <c r="P24" s="14">
        <v>1</v>
      </c>
      <c r="Q24" s="14">
        <v>1</v>
      </c>
      <c r="R24" s="14">
        <f>$H$24+$I$24+$J$24+$K$24+$L$24+$M$24+$N$24+$O$24+$P$24+$Q$24</f>
        <v>10</v>
      </c>
      <c r="S24" s="16">
        <v>1</v>
      </c>
      <c r="T24" s="15">
        <f>ROUND($R$24*$S$24,3)</f>
        <v>10</v>
      </c>
      <c r="U24" s="61"/>
      <c r="V24" s="60"/>
      <c r="W24" s="57">
        <f>ROUND($V$24+$U$24,2)</f>
        <v>0</v>
      </c>
      <c r="X24" s="57">
        <f>ROUND($R$24*$U$24,2)</f>
        <v>0</v>
      </c>
      <c r="Y24" s="57">
        <f>ROUND($T$24*$V$24,2)</f>
        <v>0</v>
      </c>
      <c r="Z24" s="57">
        <f>ROUND($Y$24+$X$24,2)</f>
        <v>0</v>
      </c>
      <c r="AA24" s="18" t="s">
        <v>81</v>
      </c>
      <c r="AB24" s="67"/>
    </row>
    <row r="25" spans="1:28" s="1" customFormat="1" ht="11.1" customHeight="1" outlineLevel="7" x14ac:dyDescent="0.2">
      <c r="A25" s="11"/>
      <c r="B25" s="12" t="s">
        <v>82</v>
      </c>
      <c r="C25" s="13" t="s">
        <v>69</v>
      </c>
      <c r="D25" s="13" t="s">
        <v>83</v>
      </c>
      <c r="E25" s="13"/>
      <c r="F25" s="13"/>
      <c r="G25" s="13"/>
      <c r="H25" s="14">
        <v>1</v>
      </c>
      <c r="I25" s="14">
        <v>1</v>
      </c>
      <c r="J25" s="14">
        <v>1</v>
      </c>
      <c r="K25" s="14">
        <v>1</v>
      </c>
      <c r="L25" s="14">
        <v>1</v>
      </c>
      <c r="M25" s="14">
        <v>1</v>
      </c>
      <c r="N25" s="14">
        <v>1</v>
      </c>
      <c r="O25" s="14">
        <v>1</v>
      </c>
      <c r="P25" s="14">
        <v>1</v>
      </c>
      <c r="Q25" s="14">
        <v>1</v>
      </c>
      <c r="R25" s="14">
        <f>$H$25+$I$25+$J$25+$K$25+$L$25+$M$25+$N$25+$O$25+$P$25+$Q$25</f>
        <v>10</v>
      </c>
      <c r="S25" s="16">
        <v>1</v>
      </c>
      <c r="T25" s="15">
        <f>ROUND($R$25*$S$25,3)</f>
        <v>10</v>
      </c>
      <c r="U25" s="61"/>
      <c r="V25" s="60"/>
      <c r="W25" s="57">
        <f>ROUND($V$25+$U$25,2)</f>
        <v>0</v>
      </c>
      <c r="X25" s="57">
        <f>ROUND($R$25*$U$25,2)</f>
        <v>0</v>
      </c>
      <c r="Y25" s="57">
        <f>ROUND($T$25*$V$25,2)</f>
        <v>0</v>
      </c>
      <c r="Z25" s="57">
        <f>ROUND($Y$25+$X$25,2)</f>
        <v>0</v>
      </c>
      <c r="AA25" s="18" t="s">
        <v>84</v>
      </c>
      <c r="AB25" s="67"/>
    </row>
    <row r="26" spans="1:28" s="1" customFormat="1" ht="12" customHeight="1" outlineLevel="5" x14ac:dyDescent="0.2">
      <c r="A26" s="7"/>
      <c r="B26" s="8" t="s">
        <v>85</v>
      </c>
      <c r="C26" s="9"/>
      <c r="D26" s="9"/>
      <c r="E26" s="9"/>
      <c r="F26" s="9"/>
      <c r="G26" s="9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62"/>
      <c r="V26" s="62"/>
      <c r="W26" s="56"/>
      <c r="X26" s="56">
        <f>ROUND($X$28+$X$29+$X$31+$X$32+$X$33+$X$34+$X$35,2)</f>
        <v>0</v>
      </c>
      <c r="Y26" s="56">
        <f>ROUND($Y$28+$Y$29+$Y$31+$Y$32+$Y$33+$Y$34+$Y$35,2)</f>
        <v>0</v>
      </c>
      <c r="Z26" s="56">
        <f>ROUND($Z$28+$Z$29+$Z$31+$Z$32+$Z$33+$Z$34+$Z$35,2)</f>
        <v>0</v>
      </c>
      <c r="AA26" s="10"/>
      <c r="AB26" s="62"/>
    </row>
    <row r="27" spans="1:28" s="1" customFormat="1" ht="12" customHeight="1" outlineLevel="6" x14ac:dyDescent="0.2">
      <c r="A27" s="7"/>
      <c r="B27" s="8" t="s">
        <v>86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62"/>
      <c r="V27" s="62"/>
      <c r="W27" s="56"/>
      <c r="X27" s="56">
        <f>ROUND($X$28+$X$29,2)</f>
        <v>0</v>
      </c>
      <c r="Y27" s="56">
        <f>ROUND($Y$28+$Y$29,2)</f>
        <v>0</v>
      </c>
      <c r="Z27" s="56">
        <f>ROUND($Z$28+$Z$29,2)</f>
        <v>0</v>
      </c>
      <c r="AA27" s="10"/>
      <c r="AB27" s="62"/>
    </row>
    <row r="28" spans="1:28" s="1" customFormat="1" ht="11.1" customHeight="1" outlineLevel="7" x14ac:dyDescent="0.2">
      <c r="A28" s="11"/>
      <c r="B28" s="12" t="s">
        <v>87</v>
      </c>
      <c r="C28" s="13" t="s">
        <v>69</v>
      </c>
      <c r="D28" s="13" t="s">
        <v>72</v>
      </c>
      <c r="E28" s="13"/>
      <c r="F28" s="13"/>
      <c r="G28" s="13"/>
      <c r="H28" s="14">
        <v>1</v>
      </c>
      <c r="I28" s="14">
        <v>1</v>
      </c>
      <c r="J28" s="14">
        <v>1</v>
      </c>
      <c r="K28" s="14">
        <v>1</v>
      </c>
      <c r="L28" s="14">
        <v>1</v>
      </c>
      <c r="M28" s="14">
        <v>1</v>
      </c>
      <c r="N28" s="14">
        <v>1</v>
      </c>
      <c r="O28" s="14">
        <v>1</v>
      </c>
      <c r="P28" s="14">
        <v>1</v>
      </c>
      <c r="Q28" s="14">
        <v>1</v>
      </c>
      <c r="R28" s="14">
        <f>$H$28+$I$28+$J$28+$K$28+$L$28+$M$28+$N$28+$O$28+$P$28+$Q$28</f>
        <v>10</v>
      </c>
      <c r="S28" s="16">
        <v>1</v>
      </c>
      <c r="T28" s="15">
        <f>ROUND($R$28*$S$28,3)</f>
        <v>10</v>
      </c>
      <c r="U28" s="61"/>
      <c r="V28" s="60"/>
      <c r="W28" s="57">
        <f>ROUND($V$28+$U$28,2)</f>
        <v>0</v>
      </c>
      <c r="X28" s="57">
        <f>ROUND($R$28*$U$28,2)</f>
        <v>0</v>
      </c>
      <c r="Y28" s="57">
        <f>ROUND($T$28*$V$28,2)</f>
        <v>0</v>
      </c>
      <c r="Z28" s="57">
        <f>ROUND($Y$28+$X$28,2)</f>
        <v>0</v>
      </c>
      <c r="AA28" s="18" t="s">
        <v>88</v>
      </c>
      <c r="AB28" s="67"/>
    </row>
    <row r="29" spans="1:28" s="1" customFormat="1" ht="11.1" customHeight="1" outlineLevel="7" x14ac:dyDescent="0.2">
      <c r="A29" s="11"/>
      <c r="B29" s="12" t="s">
        <v>89</v>
      </c>
      <c r="C29" s="13" t="s">
        <v>69</v>
      </c>
      <c r="D29" s="13"/>
      <c r="E29" s="13"/>
      <c r="F29" s="13"/>
      <c r="G29" s="13"/>
      <c r="H29" s="14">
        <v>1</v>
      </c>
      <c r="I29" s="14">
        <v>1</v>
      </c>
      <c r="J29" s="14">
        <v>1</v>
      </c>
      <c r="K29" s="14">
        <v>1</v>
      </c>
      <c r="L29" s="14">
        <v>1</v>
      </c>
      <c r="M29" s="14">
        <v>1</v>
      </c>
      <c r="N29" s="14">
        <v>1</v>
      </c>
      <c r="O29" s="14">
        <v>1</v>
      </c>
      <c r="P29" s="14">
        <v>1</v>
      </c>
      <c r="Q29" s="14">
        <v>1</v>
      </c>
      <c r="R29" s="14">
        <f>$H$29+$I$29+$J$29+$K$29+$L$29+$M$29+$N$29+$O$29+$P$29+$Q$29</f>
        <v>10</v>
      </c>
      <c r="S29" s="16">
        <v>1</v>
      </c>
      <c r="T29" s="15">
        <f>ROUND($R$29*$S$29,3)</f>
        <v>10</v>
      </c>
      <c r="U29" s="61"/>
      <c r="V29" s="60"/>
      <c r="W29" s="57">
        <f>ROUND($V$29+$U$29,2)</f>
        <v>0</v>
      </c>
      <c r="X29" s="57">
        <f>ROUND($R$29*$U$29,2)</f>
        <v>0</v>
      </c>
      <c r="Y29" s="57">
        <f>ROUND($T$29*$V$29,2)</f>
        <v>0</v>
      </c>
      <c r="Z29" s="57">
        <f>ROUND($Y$29+$X$29,2)</f>
        <v>0</v>
      </c>
      <c r="AA29" s="18"/>
      <c r="AB29" s="67"/>
    </row>
    <row r="30" spans="1:28" s="1" customFormat="1" ht="12" customHeight="1" outlineLevel="6" x14ac:dyDescent="0.2">
      <c r="A30" s="7"/>
      <c r="B30" s="8" t="s">
        <v>90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62"/>
      <c r="V30" s="62"/>
      <c r="W30" s="56"/>
      <c r="X30" s="56">
        <f>ROUND($X$31+$X$32+$X$33+$X$34+$X$35,2)</f>
        <v>0</v>
      </c>
      <c r="Y30" s="56">
        <f>ROUND($Y$31+$Y$32+$Y$33+$Y$34+$Y$35,2)</f>
        <v>0</v>
      </c>
      <c r="Z30" s="56">
        <f>ROUND($Z$31+$Z$32+$Z$33+$Z$34+$Z$35,2)</f>
        <v>0</v>
      </c>
      <c r="AA30" s="10"/>
      <c r="AB30" s="62"/>
    </row>
    <row r="31" spans="1:28" s="1" customFormat="1" ht="11.1" customHeight="1" outlineLevel="7" x14ac:dyDescent="0.2">
      <c r="A31" s="11"/>
      <c r="B31" s="12" t="s">
        <v>91</v>
      </c>
      <c r="C31" s="13" t="s">
        <v>69</v>
      </c>
      <c r="D31" s="13"/>
      <c r="E31" s="13"/>
      <c r="F31" s="13"/>
      <c r="G31" s="13"/>
      <c r="H31" s="14">
        <v>1</v>
      </c>
      <c r="I31" s="14">
        <v>1</v>
      </c>
      <c r="J31" s="14">
        <v>1</v>
      </c>
      <c r="K31" s="14">
        <v>1</v>
      </c>
      <c r="L31" s="14">
        <v>1</v>
      </c>
      <c r="M31" s="14">
        <v>1</v>
      </c>
      <c r="N31" s="14">
        <v>1</v>
      </c>
      <c r="O31" s="14">
        <v>1</v>
      </c>
      <c r="P31" s="14">
        <v>1</v>
      </c>
      <c r="Q31" s="14">
        <v>1</v>
      </c>
      <c r="R31" s="14">
        <f>$H$31+$I$31+$J$31+$K$31+$L$31+$M$31+$N$31+$O$31+$P$31+$Q$31</f>
        <v>10</v>
      </c>
      <c r="S31" s="16">
        <v>1</v>
      </c>
      <c r="T31" s="15">
        <f>ROUND($R$31*$S$31,3)</f>
        <v>10</v>
      </c>
      <c r="U31" s="60"/>
      <c r="V31" s="60"/>
      <c r="W31" s="57">
        <f>ROUND($V$31+$U$31,2)</f>
        <v>0</v>
      </c>
      <c r="X31" s="57">
        <f>ROUND($R$31*$U$31,2)</f>
        <v>0</v>
      </c>
      <c r="Y31" s="57">
        <f>ROUND($T$31*$V$31,2)</f>
        <v>0</v>
      </c>
      <c r="Z31" s="57">
        <f>ROUND($Y$31+$X$31,2)</f>
        <v>0</v>
      </c>
      <c r="AA31" s="18"/>
      <c r="AB31" s="67"/>
    </row>
    <row r="32" spans="1:28" s="1" customFormat="1" ht="11.1" customHeight="1" outlineLevel="7" x14ac:dyDescent="0.2">
      <c r="A32" s="11"/>
      <c r="B32" s="12" t="s">
        <v>92</v>
      </c>
      <c r="C32" s="13" t="s">
        <v>69</v>
      </c>
      <c r="D32" s="13"/>
      <c r="E32" s="13"/>
      <c r="F32" s="13"/>
      <c r="G32" s="13"/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f>$H$32+$I$32+$J$32+$K$32+$L$32+$M$32+$N$32+$O$32+$P$32+$Q$32</f>
        <v>10</v>
      </c>
      <c r="S32" s="16">
        <v>1</v>
      </c>
      <c r="T32" s="15">
        <f>ROUND($R$32*$S$32,3)</f>
        <v>10</v>
      </c>
      <c r="U32" s="61"/>
      <c r="V32" s="60"/>
      <c r="W32" s="57">
        <f>ROUND($V$32+$U$32,2)</f>
        <v>0</v>
      </c>
      <c r="X32" s="57">
        <f>ROUND($R$32*$U$32,2)</f>
        <v>0</v>
      </c>
      <c r="Y32" s="57">
        <f>ROUND($T$32*$V$32,2)</f>
        <v>0</v>
      </c>
      <c r="Z32" s="57">
        <f>ROUND($Y$32+$X$32,2)</f>
        <v>0</v>
      </c>
      <c r="AA32" s="18"/>
      <c r="AB32" s="67"/>
    </row>
    <row r="33" spans="1:28" s="1" customFormat="1" ht="11.1" customHeight="1" outlineLevel="7" x14ac:dyDescent="0.2">
      <c r="A33" s="11"/>
      <c r="B33" s="12" t="s">
        <v>93</v>
      </c>
      <c r="C33" s="13" t="s">
        <v>69</v>
      </c>
      <c r="D33" s="13"/>
      <c r="E33" s="13"/>
      <c r="F33" s="13"/>
      <c r="G33" s="13"/>
      <c r="H33" s="14">
        <v>1</v>
      </c>
      <c r="I33" s="14">
        <v>1</v>
      </c>
      <c r="J33" s="14">
        <v>1</v>
      </c>
      <c r="K33" s="14">
        <v>1</v>
      </c>
      <c r="L33" s="14">
        <v>1</v>
      </c>
      <c r="M33" s="14">
        <v>1</v>
      </c>
      <c r="N33" s="14">
        <v>1</v>
      </c>
      <c r="O33" s="14">
        <v>1</v>
      </c>
      <c r="P33" s="14">
        <v>1</v>
      </c>
      <c r="Q33" s="14">
        <v>1</v>
      </c>
      <c r="R33" s="14">
        <f>$H$33+$I$33+$J$33+$K$33+$L$33+$M$33+$N$33+$O$33+$P$33+$Q$33</f>
        <v>10</v>
      </c>
      <c r="S33" s="16">
        <v>1</v>
      </c>
      <c r="T33" s="15">
        <f>ROUND($R$33*$S$33,3)</f>
        <v>10</v>
      </c>
      <c r="U33" s="60"/>
      <c r="V33" s="60"/>
      <c r="W33" s="57">
        <f>ROUND($V$33+$U$33,2)</f>
        <v>0</v>
      </c>
      <c r="X33" s="57">
        <f>ROUND($R$33*$U$33,2)</f>
        <v>0</v>
      </c>
      <c r="Y33" s="57">
        <f>ROUND($T$33*$V$33,2)</f>
        <v>0</v>
      </c>
      <c r="Z33" s="57">
        <f>ROUND($Y$33+$X$33,2)</f>
        <v>0</v>
      </c>
      <c r="AA33" s="18"/>
      <c r="AB33" s="67"/>
    </row>
    <row r="34" spans="1:28" s="1" customFormat="1" ht="11.1" customHeight="1" outlineLevel="7" x14ac:dyDescent="0.2">
      <c r="A34" s="11"/>
      <c r="B34" s="12" t="s">
        <v>94</v>
      </c>
      <c r="C34" s="13" t="s">
        <v>69</v>
      </c>
      <c r="D34" s="13"/>
      <c r="E34" s="13"/>
      <c r="F34" s="13"/>
      <c r="G34" s="13"/>
      <c r="H34" s="14">
        <v>1</v>
      </c>
      <c r="I34" s="14">
        <v>1</v>
      </c>
      <c r="J34" s="14">
        <v>1</v>
      </c>
      <c r="K34" s="14">
        <v>1</v>
      </c>
      <c r="L34" s="14">
        <v>1</v>
      </c>
      <c r="M34" s="14">
        <v>1</v>
      </c>
      <c r="N34" s="14">
        <v>1</v>
      </c>
      <c r="O34" s="14">
        <v>1</v>
      </c>
      <c r="P34" s="14">
        <v>1</v>
      </c>
      <c r="Q34" s="14">
        <v>1</v>
      </c>
      <c r="R34" s="14">
        <f>$H$34+$I$34+$J$34+$K$34+$L$34+$M$34+$N$34+$O$34+$P$34+$Q$34</f>
        <v>10</v>
      </c>
      <c r="S34" s="16">
        <v>1</v>
      </c>
      <c r="T34" s="15">
        <f>ROUND($R$34*$S$34,3)</f>
        <v>10</v>
      </c>
      <c r="U34" s="61"/>
      <c r="V34" s="61"/>
      <c r="W34" s="57">
        <f>ROUND($V$34+$U$34,2)</f>
        <v>0</v>
      </c>
      <c r="X34" s="57">
        <f>ROUND($R$34*$U$34,2)</f>
        <v>0</v>
      </c>
      <c r="Y34" s="57">
        <f>ROUND($T$34*$V$34,2)</f>
        <v>0</v>
      </c>
      <c r="Z34" s="57">
        <f>ROUND($Y$34+$X$34,2)</f>
        <v>0</v>
      </c>
      <c r="AA34" s="18"/>
      <c r="AB34" s="67"/>
    </row>
    <row r="35" spans="1:28" s="1" customFormat="1" ht="33" customHeight="1" outlineLevel="7" x14ac:dyDescent="0.2">
      <c r="A35" s="11"/>
      <c r="B35" s="12" t="s">
        <v>95</v>
      </c>
      <c r="C35" s="13" t="s">
        <v>96</v>
      </c>
      <c r="D35" s="13"/>
      <c r="E35" s="13"/>
      <c r="F35" s="13"/>
      <c r="G35" s="13"/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f>$H$35+$I$35+$J$35+$K$35+$L$35+$M$35+$N$35+$O$35+$P$35+$Q$35</f>
        <v>10</v>
      </c>
      <c r="S35" s="16">
        <v>1</v>
      </c>
      <c r="T35" s="15">
        <f>ROUND($R$35*$S$35,3)</f>
        <v>10</v>
      </c>
      <c r="U35" s="61"/>
      <c r="V35" s="60"/>
      <c r="W35" s="57">
        <f>ROUND($V$35+$U$35,2)</f>
        <v>0</v>
      </c>
      <c r="X35" s="57">
        <f>ROUND($R$35*$U$35,2)</f>
        <v>0</v>
      </c>
      <c r="Y35" s="57">
        <f>ROUND($T$35*$V$35,2)</f>
        <v>0</v>
      </c>
      <c r="Z35" s="57">
        <f>ROUND($Y$35+$X$35,2)</f>
        <v>0</v>
      </c>
      <c r="AA35" s="18" t="s">
        <v>97</v>
      </c>
      <c r="AB35" s="67"/>
    </row>
    <row r="36" spans="1:28" s="1" customFormat="1" ht="12" customHeight="1" outlineLevel="5" x14ac:dyDescent="0.2">
      <c r="A36" s="7"/>
      <c r="B36" s="8" t="s">
        <v>98</v>
      </c>
      <c r="C36" s="9"/>
      <c r="D36" s="9"/>
      <c r="E36" s="9"/>
      <c r="F36" s="9"/>
      <c r="G36" s="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62"/>
      <c r="V36" s="62"/>
      <c r="W36" s="56"/>
      <c r="X36" s="56">
        <f>ROUND($X$38+$X$40+$X$42+$X$43+$X$44+$X$45+$X$47+$X$48+$X$50+$X$51+$X$52+$X$54+$X$55+$X$57+$X$58+$X$60,2)</f>
        <v>0</v>
      </c>
      <c r="Y36" s="56">
        <f>ROUND($Y$38+$Y$40+$Y$42+$Y$43+$Y$44+$Y$45+$Y$47+$Y$48+$Y$50+$Y$51+$Y$52+$Y$54+$Y$55+$Y$57+$Y$58+$Y$60,2)</f>
        <v>0</v>
      </c>
      <c r="Z36" s="56">
        <f>ROUND($Z$38+$Z$40+$Z$42+$Z$43+$Z$44+$Z$45+$Z$47+$Z$48+$Z$50+$Z$51+$Z$52+$Z$54+$Z$55+$Z$57+$Z$58+$Z$60,2)</f>
        <v>0</v>
      </c>
      <c r="AA36" s="10"/>
      <c r="AB36" s="62"/>
    </row>
    <row r="37" spans="1:28" s="1" customFormat="1" ht="12" customHeight="1" outlineLevel="6" x14ac:dyDescent="0.2">
      <c r="A37" s="7"/>
      <c r="B37" s="8" t="s">
        <v>99</v>
      </c>
      <c r="C37" s="9"/>
      <c r="D37" s="9"/>
      <c r="E37" s="9"/>
      <c r="F37" s="9"/>
      <c r="G37" s="9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62"/>
      <c r="V37" s="62"/>
      <c r="W37" s="56"/>
      <c r="X37" s="56">
        <f>ROUND($X$38+$X$40+$X$42+$X$43+$X$44+$X$45+$X$47+$X$48+$X$50+$X$51+$X$52+$X$54+$X$55+$X$57+$X$58+$X$60,2)</f>
        <v>0</v>
      </c>
      <c r="Y37" s="56">
        <f>ROUND($Y$38+$Y$40+$Y$42+$Y$43+$Y$44+$Y$45+$Y$47+$Y$48+$Y$50+$Y$51+$Y$52+$Y$54+$Y$55+$Y$57+$Y$58+$Y$60,2)</f>
        <v>0</v>
      </c>
      <c r="Z37" s="56">
        <f>ROUND($Z$38+$Z$40+$Z$42+$Z$43+$Z$44+$Z$45+$Z$47+$Z$48+$Z$50+$Z$51+$Z$52+$Z$54+$Z$55+$Z$57+$Z$58+$Z$60,2)</f>
        <v>0</v>
      </c>
      <c r="AA37" s="10"/>
      <c r="AB37" s="62"/>
    </row>
    <row r="38" spans="1:28" s="1" customFormat="1" ht="21.95" customHeight="1" outlineLevel="7" x14ac:dyDescent="0.2">
      <c r="A38" s="11"/>
      <c r="B38" s="12" t="s">
        <v>100</v>
      </c>
      <c r="C38" s="13" t="s">
        <v>69</v>
      </c>
      <c r="D38" s="13"/>
      <c r="E38" s="13"/>
      <c r="F38" s="13"/>
      <c r="G38" s="13"/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14">
        <v>1</v>
      </c>
      <c r="Q38" s="14">
        <v>1</v>
      </c>
      <c r="R38" s="14">
        <f>$H$38+$I$38+$J$38+$K$38+$L$38+$M$38+$N$38+$O$38+$P$38+$Q$38</f>
        <v>10</v>
      </c>
      <c r="S38" s="16">
        <v>1</v>
      </c>
      <c r="T38" s="15">
        <f>ROUND($R$38*$S$38,3)</f>
        <v>10</v>
      </c>
      <c r="U38" s="61"/>
      <c r="V38" s="61"/>
      <c r="W38" s="57">
        <f>ROUND($V$38+$U$38,2)</f>
        <v>0</v>
      </c>
      <c r="X38" s="57">
        <f>ROUND($R$38*$U$38,2)</f>
        <v>0</v>
      </c>
      <c r="Y38" s="57">
        <f>ROUND($T$38*$V$38,2)</f>
        <v>0</v>
      </c>
      <c r="Z38" s="57">
        <f>ROUND($Y$38+$X$38,2)</f>
        <v>0</v>
      </c>
      <c r="AA38" s="18"/>
      <c r="AB38" s="67"/>
    </row>
    <row r="39" spans="1:28" s="1" customFormat="1" ht="12" customHeight="1" outlineLevel="7" x14ac:dyDescent="0.2">
      <c r="A39" s="7"/>
      <c r="B39" s="8" t="s">
        <v>101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62"/>
      <c r="V39" s="62"/>
      <c r="W39" s="56"/>
      <c r="X39" s="56">
        <f>ROUND($X$40,2)</f>
        <v>0</v>
      </c>
      <c r="Y39" s="56">
        <f>ROUND($Y$40,2)</f>
        <v>0</v>
      </c>
      <c r="Z39" s="56">
        <f>ROUND($Z$40,2)</f>
        <v>0</v>
      </c>
      <c r="AA39" s="10"/>
      <c r="AB39" s="62"/>
    </row>
    <row r="40" spans="1:28" s="1" customFormat="1" ht="11.1" customHeight="1" outlineLevel="7" x14ac:dyDescent="0.2">
      <c r="A40" s="11"/>
      <c r="B40" s="12" t="s">
        <v>102</v>
      </c>
      <c r="C40" s="13" t="s">
        <v>69</v>
      </c>
      <c r="D40" s="13" t="s">
        <v>72</v>
      </c>
      <c r="E40" s="13"/>
      <c r="F40" s="13"/>
      <c r="G40" s="13"/>
      <c r="H40" s="14">
        <v>1</v>
      </c>
      <c r="I40" s="14">
        <v>1</v>
      </c>
      <c r="J40" s="14">
        <v>1</v>
      </c>
      <c r="K40" s="14">
        <v>1</v>
      </c>
      <c r="L40" s="14">
        <v>1</v>
      </c>
      <c r="M40" s="14">
        <v>1</v>
      </c>
      <c r="N40" s="14">
        <v>1</v>
      </c>
      <c r="O40" s="14">
        <v>1</v>
      </c>
      <c r="P40" s="14">
        <v>1</v>
      </c>
      <c r="Q40" s="14">
        <v>1</v>
      </c>
      <c r="R40" s="14">
        <f>$H$40+$I$40+$J$40+$K$40+$L$40+$M$40+$N$40+$O$40+$P$40+$Q$40</f>
        <v>10</v>
      </c>
      <c r="S40" s="16">
        <v>1</v>
      </c>
      <c r="T40" s="15">
        <f>ROUND($R$40*$S$40,3)</f>
        <v>10</v>
      </c>
      <c r="U40" s="61"/>
      <c r="V40" s="60"/>
      <c r="W40" s="57">
        <f>ROUND($V$40+$U$40,2)</f>
        <v>0</v>
      </c>
      <c r="X40" s="57">
        <f>ROUND($R$40*$U$40,2)</f>
        <v>0</v>
      </c>
      <c r="Y40" s="57">
        <f>ROUND($T$40*$V$40,2)</f>
        <v>0</v>
      </c>
      <c r="Z40" s="57">
        <f>ROUND($Y$40+$X$40,2)</f>
        <v>0</v>
      </c>
      <c r="AA40" s="18" t="s">
        <v>103</v>
      </c>
      <c r="AB40" s="67"/>
    </row>
    <row r="41" spans="1:28" s="1" customFormat="1" ht="12" customHeight="1" outlineLevel="7" x14ac:dyDescent="0.2">
      <c r="A41" s="7"/>
      <c r="B41" s="8" t="s">
        <v>104</v>
      </c>
      <c r="C41" s="9"/>
      <c r="D41" s="9"/>
      <c r="E41" s="9"/>
      <c r="F41" s="9"/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62"/>
      <c r="V41" s="62"/>
      <c r="W41" s="56"/>
      <c r="X41" s="56">
        <f>ROUND($X$42+$X$43+$X$44+$X$45,2)</f>
        <v>0</v>
      </c>
      <c r="Y41" s="56">
        <f>ROUND($Y$42+$Y$43+$Y$44+$Y$45,2)</f>
        <v>0</v>
      </c>
      <c r="Z41" s="56">
        <f>ROUND($Z$42+$Z$43+$Z$44+$Z$45,2)</f>
        <v>0</v>
      </c>
      <c r="AA41" s="10"/>
      <c r="AB41" s="62"/>
    </row>
    <row r="42" spans="1:28" s="1" customFormat="1" ht="11.1" customHeight="1" outlineLevel="7" x14ac:dyDescent="0.2">
      <c r="A42" s="11"/>
      <c r="B42" s="12" t="s">
        <v>105</v>
      </c>
      <c r="C42" s="13" t="s">
        <v>69</v>
      </c>
      <c r="D42" s="13" t="s">
        <v>72</v>
      </c>
      <c r="E42" s="13"/>
      <c r="F42" s="13"/>
      <c r="G42" s="13"/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  <c r="P42" s="14">
        <v>1</v>
      </c>
      <c r="Q42" s="14">
        <v>1</v>
      </c>
      <c r="R42" s="14">
        <f>$H$42+$I$42+$J$42+$K$42+$L$42+$M$42+$N$42+$O$42+$P$42+$Q$42</f>
        <v>10</v>
      </c>
      <c r="S42" s="16">
        <v>1</v>
      </c>
      <c r="T42" s="15">
        <f>ROUND($R$42*$S$42,3)</f>
        <v>10</v>
      </c>
      <c r="U42" s="61"/>
      <c r="V42" s="60"/>
      <c r="W42" s="57">
        <f>ROUND($V$42+$U$42,2)</f>
        <v>0</v>
      </c>
      <c r="X42" s="57">
        <f>ROUND($R$42*$U$42,2)</f>
        <v>0</v>
      </c>
      <c r="Y42" s="57">
        <f>ROUND($T$42*$V$42,2)</f>
        <v>0</v>
      </c>
      <c r="Z42" s="57">
        <f>ROUND($Y$42+$X$42,2)</f>
        <v>0</v>
      </c>
      <c r="AA42" s="18" t="s">
        <v>106</v>
      </c>
      <c r="AB42" s="67"/>
    </row>
    <row r="43" spans="1:28" s="1" customFormat="1" ht="11.1" customHeight="1" outlineLevel="7" x14ac:dyDescent="0.2">
      <c r="A43" s="11"/>
      <c r="B43" s="12" t="s">
        <v>107</v>
      </c>
      <c r="C43" s="13" t="s">
        <v>69</v>
      </c>
      <c r="D43" s="13"/>
      <c r="E43" s="13"/>
      <c r="F43" s="13"/>
      <c r="G43" s="13"/>
      <c r="H43" s="14">
        <v>3</v>
      </c>
      <c r="I43" s="14">
        <v>3</v>
      </c>
      <c r="J43" s="14">
        <v>3</v>
      </c>
      <c r="K43" s="14">
        <v>3</v>
      </c>
      <c r="L43" s="14">
        <v>3</v>
      </c>
      <c r="M43" s="14">
        <v>3</v>
      </c>
      <c r="N43" s="14">
        <v>3</v>
      </c>
      <c r="O43" s="14">
        <v>3</v>
      </c>
      <c r="P43" s="14">
        <v>3</v>
      </c>
      <c r="Q43" s="14">
        <v>3</v>
      </c>
      <c r="R43" s="14">
        <f>$H$43+$I$43+$J$43+$K$43+$L$43+$M$43+$N$43+$O$43+$P$43+$Q$43</f>
        <v>30</v>
      </c>
      <c r="S43" s="16">
        <v>1</v>
      </c>
      <c r="T43" s="15">
        <f>ROUND($R$43*$S$43,3)</f>
        <v>30</v>
      </c>
      <c r="U43" s="61"/>
      <c r="V43" s="60"/>
      <c r="W43" s="57">
        <f>ROUND($V$43+$U$43,2)</f>
        <v>0</v>
      </c>
      <c r="X43" s="57">
        <f>ROUND($R$43*$U$43,2)</f>
        <v>0</v>
      </c>
      <c r="Y43" s="57">
        <f>ROUND($T$43*$V$43,2)</f>
        <v>0</v>
      </c>
      <c r="Z43" s="57">
        <f>ROUND($Y$43+$X$43,2)</f>
        <v>0</v>
      </c>
      <c r="AA43" s="18" t="s">
        <v>108</v>
      </c>
      <c r="AB43" s="67"/>
    </row>
    <row r="44" spans="1:28" s="1" customFormat="1" ht="11.1" customHeight="1" outlineLevel="7" x14ac:dyDescent="0.2">
      <c r="A44" s="11"/>
      <c r="B44" s="12" t="s">
        <v>87</v>
      </c>
      <c r="C44" s="13" t="s">
        <v>69</v>
      </c>
      <c r="D44" s="13"/>
      <c r="E44" s="13"/>
      <c r="F44" s="13"/>
      <c r="G44" s="13"/>
      <c r="H44" s="14">
        <v>1</v>
      </c>
      <c r="I44" s="14">
        <v>1</v>
      </c>
      <c r="J44" s="14">
        <v>1</v>
      </c>
      <c r="K44" s="14">
        <v>1</v>
      </c>
      <c r="L44" s="14">
        <v>1</v>
      </c>
      <c r="M44" s="14">
        <v>1</v>
      </c>
      <c r="N44" s="14">
        <v>1</v>
      </c>
      <c r="O44" s="14">
        <v>1</v>
      </c>
      <c r="P44" s="14">
        <v>1</v>
      </c>
      <c r="Q44" s="14">
        <v>1</v>
      </c>
      <c r="R44" s="14">
        <f>$H$44+$I$44+$J$44+$K$44+$L$44+$M$44+$N$44+$O$44+$P$44+$Q$44</f>
        <v>10</v>
      </c>
      <c r="S44" s="16">
        <v>1</v>
      </c>
      <c r="T44" s="15">
        <f>ROUND($R$44*$S$44,3)</f>
        <v>10</v>
      </c>
      <c r="U44" s="61"/>
      <c r="V44" s="60"/>
      <c r="W44" s="57">
        <f>ROUND($V$44+$U$44,2)</f>
        <v>0</v>
      </c>
      <c r="X44" s="57">
        <f>ROUND($R$44*$U$44,2)</f>
        <v>0</v>
      </c>
      <c r="Y44" s="57">
        <f>ROUND($T$44*$V$44,2)</f>
        <v>0</v>
      </c>
      <c r="Z44" s="57">
        <f>ROUND($Y$44+$X$44,2)</f>
        <v>0</v>
      </c>
      <c r="AA44" s="18" t="s">
        <v>108</v>
      </c>
      <c r="AB44" s="67"/>
    </row>
    <row r="45" spans="1:28" s="1" customFormat="1" ht="11.1" customHeight="1" outlineLevel="7" x14ac:dyDescent="0.2">
      <c r="A45" s="11"/>
      <c r="B45" s="12" t="s">
        <v>89</v>
      </c>
      <c r="C45" s="13" t="s">
        <v>69</v>
      </c>
      <c r="D45" s="13"/>
      <c r="E45" s="13"/>
      <c r="F45" s="13"/>
      <c r="G45" s="13"/>
      <c r="H45" s="14">
        <v>1</v>
      </c>
      <c r="I45" s="14">
        <v>1</v>
      </c>
      <c r="J45" s="14">
        <v>1</v>
      </c>
      <c r="K45" s="14">
        <v>1</v>
      </c>
      <c r="L45" s="14">
        <v>1</v>
      </c>
      <c r="M45" s="14">
        <v>1</v>
      </c>
      <c r="N45" s="14">
        <v>1</v>
      </c>
      <c r="O45" s="14">
        <v>1</v>
      </c>
      <c r="P45" s="14">
        <v>1</v>
      </c>
      <c r="Q45" s="14">
        <v>1</v>
      </c>
      <c r="R45" s="14">
        <f>$H$45+$I$45+$J$45+$K$45+$L$45+$M$45+$N$45+$O$45+$P$45+$Q$45</f>
        <v>10</v>
      </c>
      <c r="S45" s="16">
        <v>1</v>
      </c>
      <c r="T45" s="15">
        <f>ROUND($R$45*$S$45,3)</f>
        <v>10</v>
      </c>
      <c r="U45" s="61"/>
      <c r="V45" s="60"/>
      <c r="W45" s="57">
        <f>ROUND($V$45+$U$45,2)</f>
        <v>0</v>
      </c>
      <c r="X45" s="57">
        <f>ROUND($R$45*$U$45,2)</f>
        <v>0</v>
      </c>
      <c r="Y45" s="57">
        <f>ROUND($T$45*$V$45,2)</f>
        <v>0</v>
      </c>
      <c r="Z45" s="57">
        <f>ROUND($Y$45+$X$45,2)</f>
        <v>0</v>
      </c>
      <c r="AA45" s="18"/>
      <c r="AB45" s="67"/>
    </row>
    <row r="46" spans="1:28" s="1" customFormat="1" ht="12" customHeight="1" outlineLevel="7" x14ac:dyDescent="0.2">
      <c r="A46" s="7"/>
      <c r="B46" s="8" t="s">
        <v>109</v>
      </c>
      <c r="C46" s="9"/>
      <c r="D46" s="9"/>
      <c r="E46" s="9"/>
      <c r="F46" s="9"/>
      <c r="G46" s="9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62"/>
      <c r="V46" s="62"/>
      <c r="W46" s="56"/>
      <c r="X46" s="56">
        <f>ROUND($X$47+$X$48,2)</f>
        <v>0</v>
      </c>
      <c r="Y46" s="56">
        <f>ROUND($Y$47+$Y$48,2)</f>
        <v>0</v>
      </c>
      <c r="Z46" s="56">
        <f>ROUND($Z$47+$Z$48,2)</f>
        <v>0</v>
      </c>
      <c r="AA46" s="10"/>
      <c r="AB46" s="62"/>
    </row>
    <row r="47" spans="1:28" s="1" customFormat="1" ht="33" customHeight="1" outlineLevel="7" x14ac:dyDescent="0.2">
      <c r="A47" s="11"/>
      <c r="B47" s="12" t="s">
        <v>95</v>
      </c>
      <c r="C47" s="13" t="s">
        <v>96</v>
      </c>
      <c r="D47" s="13"/>
      <c r="E47" s="13"/>
      <c r="F47" s="13"/>
      <c r="G47" s="13"/>
      <c r="H47" s="14">
        <v>3</v>
      </c>
      <c r="I47" s="14">
        <v>3</v>
      </c>
      <c r="J47" s="14">
        <v>3</v>
      </c>
      <c r="K47" s="14">
        <v>3</v>
      </c>
      <c r="L47" s="14">
        <v>3</v>
      </c>
      <c r="M47" s="14">
        <v>3</v>
      </c>
      <c r="N47" s="14">
        <v>3</v>
      </c>
      <c r="O47" s="14">
        <v>3</v>
      </c>
      <c r="P47" s="14">
        <v>3</v>
      </c>
      <c r="Q47" s="14">
        <v>3</v>
      </c>
      <c r="R47" s="14">
        <f>$H$47+$I$47+$J$47+$K$47+$L$47+$M$47+$N$47+$O$47+$P$47+$Q$47</f>
        <v>30</v>
      </c>
      <c r="S47" s="16">
        <v>1</v>
      </c>
      <c r="T47" s="15">
        <f>ROUND($R$47*$S$47,3)</f>
        <v>30</v>
      </c>
      <c r="U47" s="61"/>
      <c r="V47" s="60"/>
      <c r="W47" s="57">
        <f>ROUND($V$47+$U$47,2)</f>
        <v>0</v>
      </c>
      <c r="X47" s="57">
        <f>ROUND($R$47*$U$47,2)</f>
        <v>0</v>
      </c>
      <c r="Y47" s="57">
        <f>ROUND($T$47*$V$47,2)</f>
        <v>0</v>
      </c>
      <c r="Z47" s="57">
        <f>ROUND($Y$47+$X$47,2)</f>
        <v>0</v>
      </c>
      <c r="AA47" s="18" t="s">
        <v>97</v>
      </c>
      <c r="AB47" s="67"/>
    </row>
    <row r="48" spans="1:28" s="1" customFormat="1" ht="33" customHeight="1" outlineLevel="7" x14ac:dyDescent="0.2">
      <c r="A48" s="11"/>
      <c r="B48" s="12" t="s">
        <v>110</v>
      </c>
      <c r="C48" s="13" t="s">
        <v>96</v>
      </c>
      <c r="D48" s="13"/>
      <c r="E48" s="13"/>
      <c r="F48" s="13"/>
      <c r="G48" s="13"/>
      <c r="H48" s="14">
        <v>5</v>
      </c>
      <c r="I48" s="14">
        <v>5</v>
      </c>
      <c r="J48" s="14">
        <v>5</v>
      </c>
      <c r="K48" s="14">
        <v>3</v>
      </c>
      <c r="L48" s="14">
        <v>3</v>
      </c>
      <c r="M48" s="14">
        <v>3</v>
      </c>
      <c r="N48" s="14">
        <v>3</v>
      </c>
      <c r="O48" s="14">
        <v>3</v>
      </c>
      <c r="P48" s="14">
        <v>3</v>
      </c>
      <c r="Q48" s="14">
        <v>3</v>
      </c>
      <c r="R48" s="14">
        <f>$H$48+$I$48+$J$48+$K$48+$L$48+$M$48+$N$48+$O$48+$P$48+$Q$48</f>
        <v>36</v>
      </c>
      <c r="S48" s="16">
        <v>1</v>
      </c>
      <c r="T48" s="15">
        <f>ROUND($R$48*$S$48,3)</f>
        <v>36</v>
      </c>
      <c r="U48" s="61"/>
      <c r="V48" s="60"/>
      <c r="W48" s="57">
        <f>ROUND($V$48+$U$48,2)</f>
        <v>0</v>
      </c>
      <c r="X48" s="57">
        <f>ROUND($R$48*$U$48,2)</f>
        <v>0</v>
      </c>
      <c r="Y48" s="57">
        <f>ROUND($T$48*$V$48,2)</f>
        <v>0</v>
      </c>
      <c r="Z48" s="57">
        <f>ROUND($Y$48+$X$48,2)</f>
        <v>0</v>
      </c>
      <c r="AA48" s="18" t="s">
        <v>97</v>
      </c>
      <c r="AB48" s="67"/>
    </row>
    <row r="49" spans="1:28" s="1" customFormat="1" ht="12" customHeight="1" outlineLevel="7" x14ac:dyDescent="0.2">
      <c r="A49" s="7"/>
      <c r="B49" s="8" t="s">
        <v>111</v>
      </c>
      <c r="C49" s="9"/>
      <c r="D49" s="9"/>
      <c r="E49" s="9"/>
      <c r="F49" s="9"/>
      <c r="G49" s="9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62"/>
      <c r="V49" s="62"/>
      <c r="W49" s="56"/>
      <c r="X49" s="56">
        <f>ROUND($X$50+$X$51+$X$52,2)</f>
        <v>0</v>
      </c>
      <c r="Y49" s="56">
        <f>ROUND($Y$50+$Y$51+$Y$52,2)</f>
        <v>0</v>
      </c>
      <c r="Z49" s="56">
        <f>ROUND($Z$50+$Z$51+$Z$52,2)</f>
        <v>0</v>
      </c>
      <c r="AA49" s="10"/>
      <c r="AB49" s="62"/>
    </row>
    <row r="50" spans="1:28" s="1" customFormat="1" ht="11.1" customHeight="1" outlineLevel="7" x14ac:dyDescent="0.2">
      <c r="A50" s="11"/>
      <c r="B50" s="12" t="s">
        <v>112</v>
      </c>
      <c r="C50" s="13" t="s">
        <v>69</v>
      </c>
      <c r="D50" s="13"/>
      <c r="E50" s="13"/>
      <c r="F50" s="13"/>
      <c r="G50" s="13"/>
      <c r="H50" s="14">
        <v>1</v>
      </c>
      <c r="I50" s="14">
        <v>1</v>
      </c>
      <c r="J50" s="14">
        <v>1</v>
      </c>
      <c r="K50" s="14">
        <v>1</v>
      </c>
      <c r="L50" s="14">
        <v>1</v>
      </c>
      <c r="M50" s="14">
        <v>1</v>
      </c>
      <c r="N50" s="14">
        <v>1</v>
      </c>
      <c r="O50" s="14">
        <v>1</v>
      </c>
      <c r="P50" s="14">
        <v>1</v>
      </c>
      <c r="Q50" s="14">
        <v>1</v>
      </c>
      <c r="R50" s="14">
        <f>$H$50+$I$50+$J$50+$K$50+$L$50+$M$50+$N$50+$O$50+$P$50+$Q$50</f>
        <v>10</v>
      </c>
      <c r="S50" s="16">
        <v>1</v>
      </c>
      <c r="T50" s="15">
        <f>ROUND($R$50*$S$50,3)</f>
        <v>10</v>
      </c>
      <c r="U50" s="60"/>
      <c r="V50" s="60"/>
      <c r="W50" s="57">
        <f>ROUND($V$50+$U$50,2)</f>
        <v>0</v>
      </c>
      <c r="X50" s="57">
        <f>ROUND($R$50*$U$50,2)</f>
        <v>0</v>
      </c>
      <c r="Y50" s="57">
        <f>ROUND($T$50*$V$50,2)</f>
        <v>0</v>
      </c>
      <c r="Z50" s="57">
        <f>ROUND($Y$50+$X$50,2)</f>
        <v>0</v>
      </c>
      <c r="AA50" s="18"/>
      <c r="AB50" s="67"/>
    </row>
    <row r="51" spans="1:28" s="1" customFormat="1" ht="11.1" customHeight="1" outlineLevel="7" x14ac:dyDescent="0.2">
      <c r="A51" s="11"/>
      <c r="B51" s="12" t="s">
        <v>113</v>
      </c>
      <c r="C51" s="13" t="s">
        <v>69</v>
      </c>
      <c r="D51" s="13"/>
      <c r="E51" s="13"/>
      <c r="F51" s="13"/>
      <c r="G51" s="13"/>
      <c r="H51" s="14">
        <v>2</v>
      </c>
      <c r="I51" s="14">
        <v>2</v>
      </c>
      <c r="J51" s="14">
        <v>2</v>
      </c>
      <c r="K51" s="14">
        <v>2</v>
      </c>
      <c r="L51" s="14">
        <v>2</v>
      </c>
      <c r="M51" s="14">
        <v>2</v>
      </c>
      <c r="N51" s="14">
        <v>2</v>
      </c>
      <c r="O51" s="14">
        <v>2</v>
      </c>
      <c r="P51" s="14">
        <v>2</v>
      </c>
      <c r="Q51" s="14">
        <v>2</v>
      </c>
      <c r="R51" s="14">
        <f>$H$51+$I$51+$J$51+$K$51+$L$51+$M$51+$N$51+$O$51+$P$51+$Q$51</f>
        <v>20</v>
      </c>
      <c r="S51" s="16">
        <v>1</v>
      </c>
      <c r="T51" s="15">
        <f>ROUND($R$51*$S$51,3)</f>
        <v>20</v>
      </c>
      <c r="U51" s="60"/>
      <c r="V51" s="60"/>
      <c r="W51" s="57">
        <f>ROUND($V$51+$U$51,2)</f>
        <v>0</v>
      </c>
      <c r="X51" s="57">
        <f>ROUND($R$51*$U$51,2)</f>
        <v>0</v>
      </c>
      <c r="Y51" s="57">
        <f>ROUND($T$51*$V$51,2)</f>
        <v>0</v>
      </c>
      <c r="Z51" s="57">
        <f>ROUND($Y$51+$X$51,2)</f>
        <v>0</v>
      </c>
      <c r="AA51" s="18"/>
      <c r="AB51" s="67"/>
    </row>
    <row r="52" spans="1:28" s="1" customFormat="1" ht="11.1" customHeight="1" outlineLevel="7" x14ac:dyDescent="0.2">
      <c r="A52" s="11"/>
      <c r="B52" s="12" t="s">
        <v>91</v>
      </c>
      <c r="C52" s="13" t="s">
        <v>69</v>
      </c>
      <c r="D52" s="13"/>
      <c r="E52" s="13"/>
      <c r="F52" s="13"/>
      <c r="G52" s="13"/>
      <c r="H52" s="14">
        <v>2</v>
      </c>
      <c r="I52" s="14">
        <v>2</v>
      </c>
      <c r="J52" s="14">
        <v>2</v>
      </c>
      <c r="K52" s="14">
        <v>2</v>
      </c>
      <c r="L52" s="14">
        <v>2</v>
      </c>
      <c r="M52" s="14">
        <v>2</v>
      </c>
      <c r="N52" s="14">
        <v>2</v>
      </c>
      <c r="O52" s="14">
        <v>2</v>
      </c>
      <c r="P52" s="14">
        <v>2</v>
      </c>
      <c r="Q52" s="14">
        <v>2</v>
      </c>
      <c r="R52" s="14">
        <f>$H$52+$I$52+$J$52+$K$52+$L$52+$M$52+$N$52+$O$52+$P$52+$Q$52</f>
        <v>20</v>
      </c>
      <c r="S52" s="16">
        <v>1</v>
      </c>
      <c r="T52" s="15">
        <f>ROUND($R$52*$S$52,3)</f>
        <v>20</v>
      </c>
      <c r="U52" s="60"/>
      <c r="V52" s="60"/>
      <c r="W52" s="57">
        <f>ROUND($V$52+$U$52,2)</f>
        <v>0</v>
      </c>
      <c r="X52" s="57">
        <f>ROUND($R$52*$U$52,2)</f>
        <v>0</v>
      </c>
      <c r="Y52" s="57">
        <f>ROUND($T$52*$V$52,2)</f>
        <v>0</v>
      </c>
      <c r="Z52" s="57">
        <f>ROUND($Y$52+$X$52,2)</f>
        <v>0</v>
      </c>
      <c r="AA52" s="18"/>
      <c r="AB52" s="67"/>
    </row>
    <row r="53" spans="1:28" s="1" customFormat="1" ht="12" customHeight="1" outlineLevel="7" x14ac:dyDescent="0.2">
      <c r="A53" s="7"/>
      <c r="B53" s="8" t="s">
        <v>114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62"/>
      <c r="V53" s="62"/>
      <c r="W53" s="56"/>
      <c r="X53" s="56">
        <f>ROUND($X$54+$X$55,2)</f>
        <v>0</v>
      </c>
      <c r="Y53" s="56">
        <f>ROUND($Y$54+$Y$55,2)</f>
        <v>0</v>
      </c>
      <c r="Z53" s="56">
        <f>ROUND($Z$54+$Z$55,2)</f>
        <v>0</v>
      </c>
      <c r="AA53" s="10"/>
      <c r="AB53" s="62"/>
    </row>
    <row r="54" spans="1:28" s="1" customFormat="1" ht="11.1" customHeight="1" outlineLevel="7" x14ac:dyDescent="0.2">
      <c r="A54" s="11"/>
      <c r="B54" s="12" t="s">
        <v>115</v>
      </c>
      <c r="C54" s="13" t="s">
        <v>69</v>
      </c>
      <c r="D54" s="13"/>
      <c r="E54" s="13"/>
      <c r="F54" s="13"/>
      <c r="G54" s="13"/>
      <c r="H54" s="14">
        <v>1</v>
      </c>
      <c r="I54" s="14">
        <v>1</v>
      </c>
      <c r="J54" s="14">
        <v>1</v>
      </c>
      <c r="K54" s="14">
        <v>1</v>
      </c>
      <c r="L54" s="14">
        <v>1</v>
      </c>
      <c r="M54" s="14">
        <v>1</v>
      </c>
      <c r="N54" s="14">
        <v>1</v>
      </c>
      <c r="O54" s="14">
        <v>1</v>
      </c>
      <c r="P54" s="14">
        <v>1</v>
      </c>
      <c r="Q54" s="14">
        <v>1</v>
      </c>
      <c r="R54" s="14">
        <f>$H$54+$I$54+$J$54+$K$54+$L$54+$M$54+$N$54+$O$54+$P$54+$Q$54</f>
        <v>10</v>
      </c>
      <c r="S54" s="16">
        <v>1</v>
      </c>
      <c r="T54" s="15">
        <f>ROUND($R$54*$S$54,3)</f>
        <v>10</v>
      </c>
      <c r="U54" s="61"/>
      <c r="V54" s="60"/>
      <c r="W54" s="57">
        <f>ROUND($V$54+$U$54,2)</f>
        <v>0</v>
      </c>
      <c r="X54" s="57">
        <f>ROUND($R$54*$U$54,2)</f>
        <v>0</v>
      </c>
      <c r="Y54" s="57">
        <f>ROUND($T$54*$V$54,2)</f>
        <v>0</v>
      </c>
      <c r="Z54" s="57">
        <f>ROUND($Y$54+$X$54,2)</f>
        <v>0</v>
      </c>
      <c r="AA54" s="18"/>
      <c r="AB54" s="67"/>
    </row>
    <row r="55" spans="1:28" s="1" customFormat="1" ht="11.1" customHeight="1" outlineLevel="7" x14ac:dyDescent="0.2">
      <c r="A55" s="11"/>
      <c r="B55" s="12" t="s">
        <v>116</v>
      </c>
      <c r="C55" s="13" t="s">
        <v>69</v>
      </c>
      <c r="D55" s="13" t="s">
        <v>72</v>
      </c>
      <c r="E55" s="13"/>
      <c r="F55" s="13"/>
      <c r="G55" s="13"/>
      <c r="H55" s="14">
        <v>1</v>
      </c>
      <c r="I55" s="14">
        <v>1</v>
      </c>
      <c r="J55" s="14">
        <v>1</v>
      </c>
      <c r="K55" s="14">
        <v>1</v>
      </c>
      <c r="L55" s="14">
        <v>1</v>
      </c>
      <c r="M55" s="14">
        <v>1</v>
      </c>
      <c r="N55" s="14">
        <v>1</v>
      </c>
      <c r="O55" s="14">
        <v>1</v>
      </c>
      <c r="P55" s="14">
        <v>1</v>
      </c>
      <c r="Q55" s="14">
        <v>1</v>
      </c>
      <c r="R55" s="14">
        <f>$H$55+$I$55+$J$55+$K$55+$L$55+$M$55+$N$55+$O$55+$P$55+$Q$55</f>
        <v>10</v>
      </c>
      <c r="S55" s="16">
        <v>1</v>
      </c>
      <c r="T55" s="15">
        <f>ROUND($R$55*$S$55,3)</f>
        <v>10</v>
      </c>
      <c r="U55" s="61"/>
      <c r="V55" s="60"/>
      <c r="W55" s="57">
        <f>ROUND($V$55+$U$55,2)</f>
        <v>0</v>
      </c>
      <c r="X55" s="57">
        <f>ROUND($R$55*$U$55,2)</f>
        <v>0</v>
      </c>
      <c r="Y55" s="57">
        <f>ROUND($T$55*$V$55,2)</f>
        <v>0</v>
      </c>
      <c r="Z55" s="57">
        <f>ROUND($Y$55+$X$55,2)</f>
        <v>0</v>
      </c>
      <c r="AA55" s="18" t="s">
        <v>117</v>
      </c>
      <c r="AB55" s="67"/>
    </row>
    <row r="56" spans="1:28" s="1" customFormat="1" ht="12" customHeight="1" outlineLevel="7" x14ac:dyDescent="0.2">
      <c r="A56" s="7"/>
      <c r="B56" s="8" t="s">
        <v>118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62"/>
      <c r="V56" s="62"/>
      <c r="W56" s="56"/>
      <c r="X56" s="56">
        <f>ROUND($X$57+$X$58,2)</f>
        <v>0</v>
      </c>
      <c r="Y56" s="56">
        <f>ROUND($Y$57+$Y$58,2)</f>
        <v>0</v>
      </c>
      <c r="Z56" s="56">
        <f>ROUND($Z$57+$Z$58,2)</f>
        <v>0</v>
      </c>
      <c r="AA56" s="10"/>
      <c r="AB56" s="62"/>
    </row>
    <row r="57" spans="1:28" s="1" customFormat="1" ht="11.1" customHeight="1" outlineLevel="7" x14ac:dyDescent="0.2">
      <c r="A57" s="11"/>
      <c r="B57" s="12" t="s">
        <v>119</v>
      </c>
      <c r="C57" s="13" t="s">
        <v>69</v>
      </c>
      <c r="D57" s="13"/>
      <c r="E57" s="13"/>
      <c r="F57" s="13"/>
      <c r="G57" s="13"/>
      <c r="H57" s="14">
        <v>3</v>
      </c>
      <c r="I57" s="14">
        <v>3</v>
      </c>
      <c r="J57" s="14">
        <v>3</v>
      </c>
      <c r="K57" s="14">
        <v>3</v>
      </c>
      <c r="L57" s="14">
        <v>3</v>
      </c>
      <c r="M57" s="14">
        <v>3</v>
      </c>
      <c r="N57" s="14">
        <v>3</v>
      </c>
      <c r="O57" s="14">
        <v>3</v>
      </c>
      <c r="P57" s="14">
        <v>3</v>
      </c>
      <c r="Q57" s="14">
        <v>3</v>
      </c>
      <c r="R57" s="14">
        <f>$H$57+$I$57+$J$57+$K$57+$L$57+$M$57+$N$57+$O$57+$P$57+$Q$57</f>
        <v>30</v>
      </c>
      <c r="S57" s="16">
        <v>1</v>
      </c>
      <c r="T57" s="15">
        <f>ROUND($R$57*$S$57,3)</f>
        <v>30</v>
      </c>
      <c r="U57" s="61"/>
      <c r="V57" s="61"/>
      <c r="W57" s="57">
        <f>ROUND($V$57+$U$57,2)</f>
        <v>0</v>
      </c>
      <c r="X57" s="57">
        <f>ROUND($R$57*$U$57,2)</f>
        <v>0</v>
      </c>
      <c r="Y57" s="57">
        <f>ROUND($T$57*$V$57,2)</f>
        <v>0</v>
      </c>
      <c r="Z57" s="57">
        <f>ROUND($Y$57+$X$57,2)</f>
        <v>0</v>
      </c>
      <c r="AA57" s="18"/>
      <c r="AB57" s="67"/>
    </row>
    <row r="58" spans="1:28" s="1" customFormat="1" ht="11.1" customHeight="1" outlineLevel="7" x14ac:dyDescent="0.2">
      <c r="A58" s="11"/>
      <c r="B58" s="12" t="s">
        <v>120</v>
      </c>
      <c r="C58" s="13" t="s">
        <v>69</v>
      </c>
      <c r="D58" s="13"/>
      <c r="E58" s="13"/>
      <c r="F58" s="13"/>
      <c r="G58" s="13"/>
      <c r="H58" s="14">
        <v>4</v>
      </c>
      <c r="I58" s="14">
        <v>4</v>
      </c>
      <c r="J58" s="14">
        <v>4</v>
      </c>
      <c r="K58" s="14">
        <v>4</v>
      </c>
      <c r="L58" s="14">
        <v>4</v>
      </c>
      <c r="M58" s="14">
        <v>4</v>
      </c>
      <c r="N58" s="14">
        <v>4</v>
      </c>
      <c r="O58" s="14">
        <v>4</v>
      </c>
      <c r="P58" s="14">
        <v>4</v>
      </c>
      <c r="Q58" s="14">
        <v>4</v>
      </c>
      <c r="R58" s="14">
        <f>$H$58+$I$58+$J$58+$K$58+$L$58+$M$58+$N$58+$O$58+$P$58+$Q$58</f>
        <v>40</v>
      </c>
      <c r="S58" s="16">
        <v>1</v>
      </c>
      <c r="T58" s="15">
        <f>ROUND($R$58*$S$58,3)</f>
        <v>40</v>
      </c>
      <c r="U58" s="61"/>
      <c r="V58" s="61"/>
      <c r="W58" s="57">
        <f>ROUND($V$58+$U$58,2)</f>
        <v>0</v>
      </c>
      <c r="X58" s="57">
        <f>ROUND($R$58*$U$58,2)</f>
        <v>0</v>
      </c>
      <c r="Y58" s="57">
        <f>ROUND($T$58*$V$58,2)</f>
        <v>0</v>
      </c>
      <c r="Z58" s="57">
        <f>ROUND($Y$58+$X$58,2)</f>
        <v>0</v>
      </c>
      <c r="AA58" s="18"/>
      <c r="AB58" s="67"/>
    </row>
    <row r="59" spans="1:28" s="1" customFormat="1" ht="12" customHeight="1" outlineLevel="7" x14ac:dyDescent="0.2">
      <c r="A59" s="7"/>
      <c r="B59" s="8" t="s">
        <v>121</v>
      </c>
      <c r="C59" s="9"/>
      <c r="D59" s="9"/>
      <c r="E59" s="9"/>
      <c r="F59" s="9"/>
      <c r="G59" s="9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62"/>
      <c r="V59" s="62"/>
      <c r="W59" s="56"/>
      <c r="X59" s="56">
        <f>ROUND($X$60,2)</f>
        <v>0</v>
      </c>
      <c r="Y59" s="56">
        <f>ROUND($Y$60,2)</f>
        <v>0</v>
      </c>
      <c r="Z59" s="56">
        <f>ROUND($Z$60,2)</f>
        <v>0</v>
      </c>
      <c r="AA59" s="10"/>
      <c r="AB59" s="62"/>
    </row>
    <row r="60" spans="1:28" s="1" customFormat="1" ht="21.95" customHeight="1" outlineLevel="7" x14ac:dyDescent="0.2">
      <c r="A60" s="11"/>
      <c r="B60" s="12" t="s">
        <v>122</v>
      </c>
      <c r="C60" s="13" t="s">
        <v>69</v>
      </c>
      <c r="D60" s="13" t="s">
        <v>72</v>
      </c>
      <c r="E60" s="13"/>
      <c r="F60" s="13"/>
      <c r="G60" s="13"/>
      <c r="H60" s="14">
        <v>1</v>
      </c>
      <c r="I60" s="14">
        <v>1</v>
      </c>
      <c r="J60" s="14">
        <v>1</v>
      </c>
      <c r="K60" s="14">
        <v>1</v>
      </c>
      <c r="L60" s="14">
        <v>1</v>
      </c>
      <c r="M60" s="14">
        <v>1</v>
      </c>
      <c r="N60" s="14">
        <v>1</v>
      </c>
      <c r="O60" s="14">
        <v>1</v>
      </c>
      <c r="P60" s="14">
        <v>1</v>
      </c>
      <c r="Q60" s="14">
        <v>1</v>
      </c>
      <c r="R60" s="14">
        <f>$H$60+$I$60+$J$60+$K$60+$L$60+$M$60+$N$60+$O$60+$P$60+$Q$60</f>
        <v>10</v>
      </c>
      <c r="S60" s="16">
        <v>1</v>
      </c>
      <c r="T60" s="15">
        <f>ROUND($R$60*$S$60,3)</f>
        <v>10</v>
      </c>
      <c r="U60" s="60"/>
      <c r="V60" s="60"/>
      <c r="W60" s="57">
        <f>ROUND($V$60+$U$60,2)</f>
        <v>0</v>
      </c>
      <c r="X60" s="57">
        <f>ROUND($R$60*$U$60,2)</f>
        <v>0</v>
      </c>
      <c r="Y60" s="57">
        <f>ROUND($T$60*$V$60,2)</f>
        <v>0</v>
      </c>
      <c r="Z60" s="57">
        <f>ROUND($Y$60+$X$60,2)</f>
        <v>0</v>
      </c>
      <c r="AA60" s="18" t="s">
        <v>123</v>
      </c>
      <c r="AB60" s="67"/>
    </row>
    <row r="61" spans="1:28" s="1" customFormat="1" ht="12" customHeight="1" outlineLevel="4" x14ac:dyDescent="0.2">
      <c r="A61" s="7"/>
      <c r="B61" s="8" t="s">
        <v>124</v>
      </c>
      <c r="C61" s="9"/>
      <c r="D61" s="9"/>
      <c r="E61" s="9"/>
      <c r="F61" s="9"/>
      <c r="G61" s="9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62"/>
      <c r="V61" s="62"/>
      <c r="W61" s="56"/>
      <c r="X61" s="56">
        <f>ROUND($X$64+$X$65+$X$66+$X$67+$X$68+$X$69+$X$71,2)</f>
        <v>0</v>
      </c>
      <c r="Y61" s="56">
        <f>ROUND($Y$64+$Y$65+$Y$66+$Y$67+$Y$68+$Y$69+$Y$71,2)</f>
        <v>0</v>
      </c>
      <c r="Z61" s="56">
        <f>ROUND($Z$64+$Z$65+$Z$66+$Z$67+$Z$68+$Z$69+$Z$71,2)</f>
        <v>0</v>
      </c>
      <c r="AA61" s="10"/>
      <c r="AB61" s="62"/>
    </row>
    <row r="62" spans="1:28" s="1" customFormat="1" ht="12" customHeight="1" outlineLevel="5" x14ac:dyDescent="0.2">
      <c r="A62" s="7"/>
      <c r="B62" s="8" t="s">
        <v>125</v>
      </c>
      <c r="C62" s="9"/>
      <c r="D62" s="9"/>
      <c r="E62" s="9"/>
      <c r="F62" s="9"/>
      <c r="G62" s="9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62"/>
      <c r="V62" s="62"/>
      <c r="W62" s="56"/>
      <c r="X62" s="56">
        <f>ROUND($X$64+$X$65+$X$66+$X$67+$X$68+$X$69+$X$71,2)</f>
        <v>0</v>
      </c>
      <c r="Y62" s="56">
        <f>ROUND($Y$64+$Y$65+$Y$66+$Y$67+$Y$68+$Y$69+$Y$71,2)</f>
        <v>0</v>
      </c>
      <c r="Z62" s="56">
        <f>ROUND($Z$64+$Z$65+$Z$66+$Z$67+$Z$68+$Z$69+$Z$71,2)</f>
        <v>0</v>
      </c>
      <c r="AA62" s="10"/>
      <c r="AB62" s="62"/>
    </row>
    <row r="63" spans="1:28" s="1" customFormat="1" ht="12" customHeight="1" outlineLevel="6" x14ac:dyDescent="0.2">
      <c r="A63" s="7"/>
      <c r="B63" s="8" t="s">
        <v>126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62"/>
      <c r="V63" s="62"/>
      <c r="W63" s="56"/>
      <c r="X63" s="56">
        <f>ROUND($X$64+$X$65+$X$66+$X$67+$X$68+$X$69,2)</f>
        <v>0</v>
      </c>
      <c r="Y63" s="56">
        <f>ROUND($Y$64+$Y$65+$Y$66+$Y$67+$Y$68+$Y$69,2)</f>
        <v>0</v>
      </c>
      <c r="Z63" s="56">
        <f>ROUND($Z$64+$Z$65+$Z$66+$Z$67+$Z$68+$Z$69,2)</f>
        <v>0</v>
      </c>
      <c r="AA63" s="10"/>
      <c r="AB63" s="62"/>
    </row>
    <row r="64" spans="1:28" s="1" customFormat="1" ht="11.1" customHeight="1" outlineLevel="7" x14ac:dyDescent="0.2">
      <c r="A64" s="11"/>
      <c r="B64" s="12" t="s">
        <v>127</v>
      </c>
      <c r="C64" s="13" t="s">
        <v>69</v>
      </c>
      <c r="D64" s="13"/>
      <c r="E64" s="13"/>
      <c r="F64" s="13"/>
      <c r="G64" s="13"/>
      <c r="H64" s="14">
        <v>1</v>
      </c>
      <c r="I64" s="14">
        <v>1</v>
      </c>
      <c r="J64" s="14">
        <v>1</v>
      </c>
      <c r="K64" s="14">
        <v>1</v>
      </c>
      <c r="L64" s="14">
        <v>1</v>
      </c>
      <c r="M64" s="14">
        <v>1</v>
      </c>
      <c r="N64" s="14">
        <v>1</v>
      </c>
      <c r="O64" s="14">
        <v>1</v>
      </c>
      <c r="P64" s="14">
        <v>1</v>
      </c>
      <c r="Q64" s="14">
        <v>1</v>
      </c>
      <c r="R64" s="14">
        <f>$H$64+$I$64+$J$64+$K$64+$L$64+$M$64+$N$64+$O$64+$P$64+$Q$64</f>
        <v>10</v>
      </c>
      <c r="S64" s="16">
        <v>1</v>
      </c>
      <c r="T64" s="15">
        <f>ROUND($R$64*$S$64,3)</f>
        <v>10</v>
      </c>
      <c r="U64" s="61"/>
      <c r="V64" s="61"/>
      <c r="W64" s="57">
        <f>ROUND($V$64+$U$64,2)</f>
        <v>0</v>
      </c>
      <c r="X64" s="57">
        <f>ROUND($R$64*$U$64,2)</f>
        <v>0</v>
      </c>
      <c r="Y64" s="57">
        <f>ROUND($T$64*$V$64,2)</f>
        <v>0</v>
      </c>
      <c r="Z64" s="57">
        <f>ROUND($Y$64+$X$64,2)</f>
        <v>0</v>
      </c>
      <c r="AA64" s="18"/>
      <c r="AB64" s="67"/>
    </row>
    <row r="65" spans="1:28" s="1" customFormat="1" ht="21.95" customHeight="1" outlineLevel="7" x14ac:dyDescent="0.2">
      <c r="A65" s="11"/>
      <c r="B65" s="12" t="s">
        <v>128</v>
      </c>
      <c r="C65" s="13" t="s">
        <v>69</v>
      </c>
      <c r="D65" s="13"/>
      <c r="E65" s="13"/>
      <c r="F65" s="13"/>
      <c r="G65" s="13"/>
      <c r="H65" s="14">
        <v>1</v>
      </c>
      <c r="I65" s="14">
        <v>1</v>
      </c>
      <c r="J65" s="14">
        <v>1</v>
      </c>
      <c r="K65" s="14">
        <v>1</v>
      </c>
      <c r="L65" s="14">
        <v>1</v>
      </c>
      <c r="M65" s="14">
        <v>1</v>
      </c>
      <c r="N65" s="14">
        <v>1</v>
      </c>
      <c r="O65" s="14">
        <v>1</v>
      </c>
      <c r="P65" s="14">
        <v>1</v>
      </c>
      <c r="Q65" s="14">
        <v>1</v>
      </c>
      <c r="R65" s="14">
        <f>$H$65+$I$65+$J$65+$K$65+$L$65+$M$65+$N$65+$O$65+$P$65+$Q$65</f>
        <v>10</v>
      </c>
      <c r="S65" s="16">
        <v>1</v>
      </c>
      <c r="T65" s="15">
        <f>ROUND($R$65*$S$65,3)</f>
        <v>10</v>
      </c>
      <c r="U65" s="61"/>
      <c r="V65" s="61"/>
      <c r="W65" s="57">
        <f>ROUND($V$65+$U$65,2)</f>
        <v>0</v>
      </c>
      <c r="X65" s="57">
        <f>ROUND($R$65*$U$65,2)</f>
        <v>0</v>
      </c>
      <c r="Y65" s="57">
        <f>ROUND($T$65*$V$65,2)</f>
        <v>0</v>
      </c>
      <c r="Z65" s="57">
        <f>ROUND($Y$65+$X$65,2)</f>
        <v>0</v>
      </c>
      <c r="AA65" s="18"/>
      <c r="AB65" s="67"/>
    </row>
    <row r="66" spans="1:28" s="1" customFormat="1" ht="11.1" customHeight="1" outlineLevel="7" x14ac:dyDescent="0.2">
      <c r="A66" s="11"/>
      <c r="B66" s="12" t="s">
        <v>129</v>
      </c>
      <c r="C66" s="13" t="s">
        <v>69</v>
      </c>
      <c r="D66" s="13"/>
      <c r="E66" s="13"/>
      <c r="F66" s="13"/>
      <c r="G66" s="13"/>
      <c r="H66" s="14">
        <v>1</v>
      </c>
      <c r="I66" s="14">
        <v>1</v>
      </c>
      <c r="J66" s="14">
        <v>1</v>
      </c>
      <c r="K66" s="14">
        <v>1</v>
      </c>
      <c r="L66" s="14">
        <v>1</v>
      </c>
      <c r="M66" s="14">
        <v>1</v>
      </c>
      <c r="N66" s="14">
        <v>1</v>
      </c>
      <c r="O66" s="14">
        <v>1</v>
      </c>
      <c r="P66" s="14">
        <v>1</v>
      </c>
      <c r="Q66" s="14">
        <v>1</v>
      </c>
      <c r="R66" s="14">
        <f>$H$66+$I$66+$J$66+$K$66+$L$66+$M$66+$N$66+$O$66+$P$66+$Q$66</f>
        <v>10</v>
      </c>
      <c r="S66" s="16">
        <v>1</v>
      </c>
      <c r="T66" s="15">
        <f>ROUND($R$66*$S$66,3)</f>
        <v>10</v>
      </c>
      <c r="U66" s="61"/>
      <c r="V66" s="63"/>
      <c r="W66" s="57">
        <f>ROUND($V$66+$U$66,2)</f>
        <v>0</v>
      </c>
      <c r="X66" s="57">
        <f>ROUND($R$66*$U$66,2)</f>
        <v>0</v>
      </c>
      <c r="Y66" s="57">
        <f>ROUND($T$66*$V$66,2)</f>
        <v>0</v>
      </c>
      <c r="Z66" s="57">
        <f>ROUND($Y$66+$X$66,2)</f>
        <v>0</v>
      </c>
      <c r="AA66" s="18" t="s">
        <v>130</v>
      </c>
      <c r="AB66" s="67"/>
    </row>
    <row r="67" spans="1:28" s="1" customFormat="1" ht="33" customHeight="1" outlineLevel="7" x14ac:dyDescent="0.2">
      <c r="A67" s="11"/>
      <c r="B67" s="12" t="s">
        <v>131</v>
      </c>
      <c r="C67" s="13" t="s">
        <v>96</v>
      </c>
      <c r="D67" s="13"/>
      <c r="E67" s="13"/>
      <c r="F67" s="13"/>
      <c r="G67" s="13"/>
      <c r="H67" s="14">
        <v>5</v>
      </c>
      <c r="I67" s="14">
        <v>5</v>
      </c>
      <c r="J67" s="14">
        <v>5</v>
      </c>
      <c r="K67" s="14">
        <v>5</v>
      </c>
      <c r="L67" s="14">
        <v>5</v>
      </c>
      <c r="M67" s="14">
        <v>5</v>
      </c>
      <c r="N67" s="14">
        <v>5</v>
      </c>
      <c r="O67" s="14">
        <v>5</v>
      </c>
      <c r="P67" s="14">
        <v>5</v>
      </c>
      <c r="Q67" s="14">
        <v>5</v>
      </c>
      <c r="R67" s="14">
        <f>$H$67+$I$67+$J$67+$K$67+$L$67+$M$67+$N$67+$O$67+$P$67+$Q$67</f>
        <v>50</v>
      </c>
      <c r="S67" s="16">
        <v>1</v>
      </c>
      <c r="T67" s="15">
        <f>ROUND($R$67*$S$67,3)</f>
        <v>50</v>
      </c>
      <c r="U67" s="61"/>
      <c r="V67" s="61"/>
      <c r="W67" s="57">
        <f>ROUND($V$67+$U$67,2)</f>
        <v>0</v>
      </c>
      <c r="X67" s="57">
        <f>ROUND($R$67*$U$67,2)</f>
        <v>0</v>
      </c>
      <c r="Y67" s="57">
        <f>ROUND($T$67*$V$67,2)</f>
        <v>0</v>
      </c>
      <c r="Z67" s="57">
        <f>ROUND($Y$67+$X$67,2)</f>
        <v>0</v>
      </c>
      <c r="AA67" s="18" t="s">
        <v>97</v>
      </c>
      <c r="AB67" s="67"/>
    </row>
    <row r="68" spans="1:28" s="1" customFormat="1" ht="11.1" customHeight="1" outlineLevel="7" x14ac:dyDescent="0.2">
      <c r="A68" s="11"/>
      <c r="B68" s="12" t="s">
        <v>132</v>
      </c>
      <c r="C68" s="13" t="s">
        <v>69</v>
      </c>
      <c r="D68" s="13"/>
      <c r="E68" s="13"/>
      <c r="F68" s="13"/>
      <c r="G68" s="13"/>
      <c r="H68" s="14">
        <v>1</v>
      </c>
      <c r="I68" s="14">
        <v>1</v>
      </c>
      <c r="J68" s="14">
        <v>1</v>
      </c>
      <c r="K68" s="15"/>
      <c r="L68" s="14">
        <v>1</v>
      </c>
      <c r="M68" s="14">
        <v>1</v>
      </c>
      <c r="N68" s="14">
        <v>1</v>
      </c>
      <c r="O68" s="14">
        <v>1</v>
      </c>
      <c r="P68" s="14">
        <v>1</v>
      </c>
      <c r="Q68" s="14">
        <v>1</v>
      </c>
      <c r="R68" s="14">
        <f>$H$68+$I$68+$J$68+$K$68+$L$68+$M$68+$N$68+$O$68+$P$68+$Q$68</f>
        <v>9</v>
      </c>
      <c r="S68" s="16">
        <v>1</v>
      </c>
      <c r="T68" s="15">
        <f>ROUND($R$68*$S$68,3)</f>
        <v>9</v>
      </c>
      <c r="U68" s="61"/>
      <c r="V68" s="60"/>
      <c r="W68" s="57">
        <f>ROUND($V$68+$U$68,2)</f>
        <v>0</v>
      </c>
      <c r="X68" s="57">
        <f>ROUND($R$68*$U$68,2)</f>
        <v>0</v>
      </c>
      <c r="Y68" s="57">
        <f>ROUND($T$68*$V$68,2)</f>
        <v>0</v>
      </c>
      <c r="Z68" s="57">
        <f>ROUND($Y$68+$X$68,2)</f>
        <v>0</v>
      </c>
      <c r="AA68" s="18"/>
      <c r="AB68" s="67"/>
    </row>
    <row r="69" spans="1:28" s="1" customFormat="1" ht="11.1" customHeight="1" outlineLevel="7" x14ac:dyDescent="0.2">
      <c r="A69" s="11"/>
      <c r="B69" s="12" t="s">
        <v>133</v>
      </c>
      <c r="C69" s="13" t="s">
        <v>69</v>
      </c>
      <c r="D69" s="13"/>
      <c r="E69" s="13"/>
      <c r="F69" s="13"/>
      <c r="G69" s="13"/>
      <c r="H69" s="14">
        <v>1</v>
      </c>
      <c r="I69" s="14">
        <v>1</v>
      </c>
      <c r="J69" s="14">
        <v>1</v>
      </c>
      <c r="K69" s="14">
        <v>1</v>
      </c>
      <c r="L69" s="14">
        <v>1</v>
      </c>
      <c r="M69" s="14">
        <v>1</v>
      </c>
      <c r="N69" s="14">
        <v>1</v>
      </c>
      <c r="O69" s="14">
        <v>1</v>
      </c>
      <c r="P69" s="14">
        <v>1</v>
      </c>
      <c r="Q69" s="14">
        <v>1</v>
      </c>
      <c r="R69" s="14">
        <f>$H$69+$I$69+$J$69+$K$69+$L$69+$M$69+$N$69+$O$69+$P$69+$Q$69</f>
        <v>10</v>
      </c>
      <c r="S69" s="16">
        <v>1</v>
      </c>
      <c r="T69" s="15">
        <f>ROUND($R$69*$S$69,3)</f>
        <v>10</v>
      </c>
      <c r="U69" s="61"/>
      <c r="V69" s="61"/>
      <c r="W69" s="57">
        <f>ROUND($V$69+$U$69,2)</f>
        <v>0</v>
      </c>
      <c r="X69" s="57">
        <f>ROUND($R$69*$U$69,2)</f>
        <v>0</v>
      </c>
      <c r="Y69" s="57">
        <f>ROUND($T$69*$V$69,2)</f>
        <v>0</v>
      </c>
      <c r="Z69" s="57">
        <f>ROUND($Y$69+$X$69,2)</f>
        <v>0</v>
      </c>
      <c r="AA69" s="18"/>
      <c r="AB69" s="67"/>
    </row>
    <row r="70" spans="1:28" s="1" customFormat="1" ht="12" customHeight="1" outlineLevel="6" x14ac:dyDescent="0.2">
      <c r="A70" s="7"/>
      <c r="B70" s="8" t="s">
        <v>134</v>
      </c>
      <c r="C70" s="9"/>
      <c r="D70" s="9"/>
      <c r="E70" s="9"/>
      <c r="F70" s="9"/>
      <c r="G70" s="9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62"/>
      <c r="V70" s="62"/>
      <c r="W70" s="56"/>
      <c r="X70" s="56">
        <f>ROUND($X$71,2)</f>
        <v>0</v>
      </c>
      <c r="Y70" s="56">
        <f>ROUND($Y$71,2)</f>
        <v>0</v>
      </c>
      <c r="Z70" s="56">
        <f>ROUND($Z$71,2)</f>
        <v>0</v>
      </c>
      <c r="AA70" s="10"/>
      <c r="AB70" s="62"/>
    </row>
    <row r="71" spans="1:28" s="1" customFormat="1" ht="21.95" customHeight="1" outlineLevel="7" x14ac:dyDescent="0.2">
      <c r="A71" s="11"/>
      <c r="B71" s="12" t="s">
        <v>135</v>
      </c>
      <c r="C71" s="13" t="s">
        <v>96</v>
      </c>
      <c r="D71" s="13" t="s">
        <v>136</v>
      </c>
      <c r="E71" s="13"/>
      <c r="F71" s="13"/>
      <c r="G71" s="13"/>
      <c r="H71" s="14">
        <v>0.25</v>
      </c>
      <c r="I71" s="14">
        <v>0.25</v>
      </c>
      <c r="J71" s="14">
        <v>0.25</v>
      </c>
      <c r="K71" s="14">
        <v>0.25</v>
      </c>
      <c r="L71" s="14">
        <v>1</v>
      </c>
      <c r="M71" s="14">
        <v>1</v>
      </c>
      <c r="N71" s="14">
        <v>1</v>
      </c>
      <c r="O71" s="14">
        <v>1</v>
      </c>
      <c r="P71" s="14">
        <v>1</v>
      </c>
      <c r="Q71" s="14">
        <v>1</v>
      </c>
      <c r="R71" s="14">
        <f>$H$71+$I$71+$J$71+$K$71+$L$71+$M$71+$N$71+$O$71+$P$71+$Q$71</f>
        <v>7</v>
      </c>
      <c r="S71" s="16">
        <v>1</v>
      </c>
      <c r="T71" s="15">
        <f>ROUND($R$71*$S$71,3)</f>
        <v>7</v>
      </c>
      <c r="U71" s="61"/>
      <c r="V71" s="60"/>
      <c r="W71" s="57">
        <f>ROUND($V$71+$U$71,2)</f>
        <v>0</v>
      </c>
      <c r="X71" s="57">
        <f>ROUND($R$71*$U$71,2)</f>
        <v>0</v>
      </c>
      <c r="Y71" s="57">
        <f>ROUND($T$71*$V$71,2)</f>
        <v>0</v>
      </c>
      <c r="Z71" s="57">
        <f>ROUND($Y$71+$X$71,2)</f>
        <v>0</v>
      </c>
      <c r="AA71" s="18"/>
      <c r="AB71" s="67"/>
    </row>
    <row r="72" spans="1:28" s="1" customFormat="1" ht="12" customHeight="1" outlineLevel="3" x14ac:dyDescent="0.2">
      <c r="A72" s="7"/>
      <c r="B72" s="8" t="s">
        <v>137</v>
      </c>
      <c r="C72" s="9"/>
      <c r="D72" s="9"/>
      <c r="E72" s="9"/>
      <c r="F72" s="9"/>
      <c r="G72" s="9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62"/>
      <c r="V72" s="62"/>
      <c r="W72" s="56"/>
      <c r="X72" s="56">
        <f>ROUND($X$74+$X$75+$X$77+$X$78+$X$79+$X$80+$X$81+$X$83+$X$85+$X$86+$X$87+$X$88+$X$90+$X$91+$X$92+$X$93+$X$94+$X$95+$X$96+$X$97+$X$98+$X$99+$X$100+$X$101+$X$102+$X$103+$X$105+$X$106+$X$110+$X$113+$X$114+$X$115,2)</f>
        <v>0</v>
      </c>
      <c r="Y72" s="56">
        <f>ROUND($Y$74+$Y$75+$Y$77+$Y$78+$Y$79+$Y$80+$Y$81+$Y$83+$Y$85+$Y$86+$Y$87+$Y$88+$Y$90+$Y$91+$Y$92+$Y$93+$Y$94+$Y$95+$Y$96+$Y$97+$Y$98+$Y$99+$Y$100+$Y$101+$Y$102+$Y$103+$Y$105+$Y$106+$Y$110+$Y$113+$Y$114+$Y$115,2)</f>
        <v>0</v>
      </c>
      <c r="Z72" s="56">
        <f>ROUND($Z$74+$Z$75+$Z$77+$Z$78+$Z$79+$Z$80+$Z$81+$Z$83+$Z$85+$Z$86+$Z$87+$Z$88+$Z$90+$Z$91+$Z$92+$Z$93+$Z$94+$Z$95+$Z$96+$Z$97+$Z$98+$Z$99+$Z$100+$Z$101+$Z$102+$Z$103+$Z$105+$Z$106+$Z$110+$Z$113+$Z$114+$Z$115,2)</f>
        <v>0</v>
      </c>
      <c r="AA72" s="10"/>
      <c r="AB72" s="62"/>
    </row>
    <row r="73" spans="1:28" s="1" customFormat="1" ht="12" customHeight="1" outlineLevel="4" x14ac:dyDescent="0.2">
      <c r="A73" s="7"/>
      <c r="B73" s="8" t="s">
        <v>138</v>
      </c>
      <c r="C73" s="9"/>
      <c r="D73" s="9"/>
      <c r="E73" s="9"/>
      <c r="F73" s="9"/>
      <c r="G73" s="9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62"/>
      <c r="V73" s="62"/>
      <c r="W73" s="56"/>
      <c r="X73" s="56">
        <f>ROUND($X$74+$X$75,2)</f>
        <v>0</v>
      </c>
      <c r="Y73" s="56">
        <f>ROUND($Y$74+$Y$75,2)</f>
        <v>0</v>
      </c>
      <c r="Z73" s="56">
        <f>ROUND($Z$74+$Z$75,2)</f>
        <v>0</v>
      </c>
      <c r="AA73" s="10"/>
      <c r="AB73" s="62"/>
    </row>
    <row r="74" spans="1:28" s="1" customFormat="1" ht="33" customHeight="1" outlineLevel="5" x14ac:dyDescent="0.2">
      <c r="A74" s="11"/>
      <c r="B74" s="12" t="s">
        <v>139</v>
      </c>
      <c r="C74" s="13" t="s">
        <v>96</v>
      </c>
      <c r="D74" s="13" t="s">
        <v>140</v>
      </c>
      <c r="E74" s="13"/>
      <c r="F74" s="13"/>
      <c r="G74" s="13"/>
      <c r="H74" s="14">
        <v>43</v>
      </c>
      <c r="I74" s="14">
        <v>28</v>
      </c>
      <c r="J74" s="14">
        <v>28</v>
      </c>
      <c r="K74" s="14">
        <v>50</v>
      </c>
      <c r="L74" s="14">
        <v>35</v>
      </c>
      <c r="M74" s="14">
        <v>35</v>
      </c>
      <c r="N74" s="14">
        <v>35</v>
      </c>
      <c r="O74" s="14">
        <v>42</v>
      </c>
      <c r="P74" s="14">
        <v>42</v>
      </c>
      <c r="Q74" s="14">
        <v>42</v>
      </c>
      <c r="R74" s="14">
        <f>$H$74+$I$74+$J$74+$K$74+$L$74+$M$74+$N$74+$O$74+$P$74+$Q$74</f>
        <v>380</v>
      </c>
      <c r="S74" s="16">
        <v>1</v>
      </c>
      <c r="T74" s="15">
        <f>ROUND($R$74*$S$74,3)</f>
        <v>380</v>
      </c>
      <c r="U74" s="61"/>
      <c r="V74" s="61"/>
      <c r="W74" s="57">
        <f>ROUND($V$74+$U$74,2)</f>
        <v>0</v>
      </c>
      <c r="X74" s="57">
        <f>ROUND($R$74*$U$74,2)</f>
        <v>0</v>
      </c>
      <c r="Y74" s="57">
        <f>ROUND($T$74*$V$74,2)</f>
        <v>0</v>
      </c>
      <c r="Z74" s="57">
        <f>ROUND($Y$74+$X$74,2)</f>
        <v>0</v>
      </c>
      <c r="AA74" s="18" t="s">
        <v>141</v>
      </c>
      <c r="AB74" s="67"/>
    </row>
    <row r="75" spans="1:28" s="1" customFormat="1" ht="33" customHeight="1" outlineLevel="5" x14ac:dyDescent="0.2">
      <c r="A75" s="11"/>
      <c r="B75" s="12" t="s">
        <v>142</v>
      </c>
      <c r="C75" s="13" t="s">
        <v>96</v>
      </c>
      <c r="D75" s="13" t="s">
        <v>140</v>
      </c>
      <c r="E75" s="13"/>
      <c r="F75" s="13"/>
      <c r="G75" s="13"/>
      <c r="H75" s="14">
        <v>45</v>
      </c>
      <c r="I75" s="14">
        <v>45</v>
      </c>
      <c r="J75" s="14">
        <v>45</v>
      </c>
      <c r="K75" s="14">
        <v>35</v>
      </c>
      <c r="L75" s="14">
        <v>56</v>
      </c>
      <c r="M75" s="14">
        <v>56</v>
      </c>
      <c r="N75" s="14">
        <v>56</v>
      </c>
      <c r="O75" s="14">
        <v>42</v>
      </c>
      <c r="P75" s="14">
        <v>42</v>
      </c>
      <c r="Q75" s="14">
        <v>42</v>
      </c>
      <c r="R75" s="14">
        <f>$H$75+$I$75+$J$75+$K$75+$L$75+$M$75+$N$75+$O$75+$P$75+$Q$75</f>
        <v>464</v>
      </c>
      <c r="S75" s="16">
        <v>1</v>
      </c>
      <c r="T75" s="15">
        <f>ROUND($R$75*$S$75,3)</f>
        <v>464</v>
      </c>
      <c r="U75" s="61"/>
      <c r="V75" s="61"/>
      <c r="W75" s="57">
        <f>ROUND($V$75+$U$75,2)</f>
        <v>0</v>
      </c>
      <c r="X75" s="57">
        <f>ROUND($R$75*$U$75,2)</f>
        <v>0</v>
      </c>
      <c r="Y75" s="57">
        <f>ROUND($T$75*$V$75,2)</f>
        <v>0</v>
      </c>
      <c r="Z75" s="57">
        <f>ROUND($Y$75+$X$75,2)</f>
        <v>0</v>
      </c>
      <c r="AA75" s="18" t="s">
        <v>141</v>
      </c>
      <c r="AB75" s="67"/>
    </row>
    <row r="76" spans="1:28" s="1" customFormat="1" ht="12" customHeight="1" outlineLevel="4" x14ac:dyDescent="0.2">
      <c r="A76" s="7"/>
      <c r="B76" s="8" t="s">
        <v>143</v>
      </c>
      <c r="C76" s="9"/>
      <c r="D76" s="9"/>
      <c r="E76" s="9"/>
      <c r="F76" s="9"/>
      <c r="G76" s="9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62"/>
      <c r="V76" s="62"/>
      <c r="W76" s="56"/>
      <c r="X76" s="56">
        <f>ROUND($X$77+$X$78+$X$79+$X$80+$X$81,2)</f>
        <v>0</v>
      </c>
      <c r="Y76" s="56">
        <f>ROUND($Y$77+$Y$78+$Y$79+$Y$80+$Y$81,2)</f>
        <v>0</v>
      </c>
      <c r="Z76" s="56">
        <f>ROUND($Z$77+$Z$78+$Z$79+$Z$80+$Z$81,2)</f>
        <v>0</v>
      </c>
      <c r="AA76" s="10"/>
      <c r="AB76" s="62"/>
    </row>
    <row r="77" spans="1:28" s="1" customFormat="1" ht="11.1" customHeight="1" outlineLevel="5" x14ac:dyDescent="0.2">
      <c r="A77" s="11"/>
      <c r="B77" s="12" t="s">
        <v>144</v>
      </c>
      <c r="C77" s="13" t="s">
        <v>69</v>
      </c>
      <c r="D77" s="13" t="s">
        <v>145</v>
      </c>
      <c r="E77" s="13"/>
      <c r="F77" s="13"/>
      <c r="G77" s="13"/>
      <c r="H77" s="14">
        <v>4</v>
      </c>
      <c r="I77" s="14">
        <v>4</v>
      </c>
      <c r="J77" s="14">
        <v>4</v>
      </c>
      <c r="K77" s="14">
        <v>4</v>
      </c>
      <c r="L77" s="14">
        <v>4</v>
      </c>
      <c r="M77" s="14">
        <v>4</v>
      </c>
      <c r="N77" s="14">
        <v>4</v>
      </c>
      <c r="O77" s="14">
        <v>4</v>
      </c>
      <c r="P77" s="14">
        <v>4</v>
      </c>
      <c r="Q77" s="14">
        <v>4</v>
      </c>
      <c r="R77" s="14">
        <f>$H$77+$I$77+$J$77+$K$77+$L$77+$M$77+$N$77+$O$77+$P$77+$Q$77</f>
        <v>40</v>
      </c>
      <c r="S77" s="16">
        <v>1</v>
      </c>
      <c r="T77" s="15">
        <f>ROUND($R$77*$S$77,3)</f>
        <v>40</v>
      </c>
      <c r="U77" s="60"/>
      <c r="V77" s="60"/>
      <c r="W77" s="57">
        <f>ROUND($V$77+$U$77,2)</f>
        <v>0</v>
      </c>
      <c r="X77" s="57">
        <f>ROUND($R$77*$U$77,2)</f>
        <v>0</v>
      </c>
      <c r="Y77" s="57">
        <f>ROUND($T$77*$V$77,2)</f>
        <v>0</v>
      </c>
      <c r="Z77" s="57">
        <f>ROUND($Y$77+$X$77,2)</f>
        <v>0</v>
      </c>
      <c r="AA77" s="18"/>
      <c r="AB77" s="67"/>
    </row>
    <row r="78" spans="1:28" s="1" customFormat="1" ht="11.1" customHeight="1" outlineLevel="5" x14ac:dyDescent="0.2">
      <c r="A78" s="11"/>
      <c r="B78" s="12" t="s">
        <v>146</v>
      </c>
      <c r="C78" s="13" t="s">
        <v>69</v>
      </c>
      <c r="D78" s="13" t="s">
        <v>145</v>
      </c>
      <c r="E78" s="13"/>
      <c r="F78" s="13"/>
      <c r="G78" s="13"/>
      <c r="H78" s="14">
        <v>16</v>
      </c>
      <c r="I78" s="14">
        <v>16</v>
      </c>
      <c r="J78" s="14">
        <v>16</v>
      </c>
      <c r="K78" s="14">
        <v>16</v>
      </c>
      <c r="L78" s="14">
        <v>11</v>
      </c>
      <c r="M78" s="14">
        <v>11</v>
      </c>
      <c r="N78" s="14">
        <v>11</v>
      </c>
      <c r="O78" s="14">
        <v>20</v>
      </c>
      <c r="P78" s="14">
        <v>20</v>
      </c>
      <c r="Q78" s="14">
        <v>20</v>
      </c>
      <c r="R78" s="14">
        <f>$H$78+$I$78+$J$78+$K$78+$L$78+$M$78+$N$78+$O$78+$P$78+$Q$78</f>
        <v>157</v>
      </c>
      <c r="S78" s="16">
        <v>1</v>
      </c>
      <c r="T78" s="15">
        <f>ROUND($R$78*$S$78,3)</f>
        <v>157</v>
      </c>
      <c r="U78" s="60"/>
      <c r="V78" s="61"/>
      <c r="W78" s="57">
        <f>ROUND($V$78+$U$78,2)</f>
        <v>0</v>
      </c>
      <c r="X78" s="57">
        <f>ROUND($R$78*$U$78,2)</f>
        <v>0</v>
      </c>
      <c r="Y78" s="57">
        <f>ROUND($T$78*$V$78,2)</f>
        <v>0</v>
      </c>
      <c r="Z78" s="57">
        <f>ROUND($Y$78+$X$78,2)</f>
        <v>0</v>
      </c>
      <c r="AA78" s="18"/>
      <c r="AB78" s="67"/>
    </row>
    <row r="79" spans="1:28" s="1" customFormat="1" ht="11.1" customHeight="1" outlineLevel="5" x14ac:dyDescent="0.2">
      <c r="A79" s="11"/>
      <c r="B79" s="12" t="s">
        <v>147</v>
      </c>
      <c r="C79" s="13" t="s">
        <v>69</v>
      </c>
      <c r="D79" s="13" t="s">
        <v>145</v>
      </c>
      <c r="E79" s="13"/>
      <c r="F79" s="13"/>
      <c r="G79" s="13"/>
      <c r="H79" s="14">
        <v>8</v>
      </c>
      <c r="I79" s="14">
        <v>8</v>
      </c>
      <c r="J79" s="14">
        <v>8</v>
      </c>
      <c r="K79" s="14">
        <v>8</v>
      </c>
      <c r="L79" s="14">
        <v>11</v>
      </c>
      <c r="M79" s="14">
        <v>11</v>
      </c>
      <c r="N79" s="14">
        <v>11</v>
      </c>
      <c r="O79" s="14">
        <v>10</v>
      </c>
      <c r="P79" s="14">
        <v>10</v>
      </c>
      <c r="Q79" s="14">
        <v>10</v>
      </c>
      <c r="R79" s="14">
        <f>$H$79+$I$79+$J$79+$K$79+$L$79+$M$79+$N$79+$O$79+$P$79+$Q$79</f>
        <v>95</v>
      </c>
      <c r="S79" s="16">
        <v>1</v>
      </c>
      <c r="T79" s="15">
        <f>ROUND($R$79*$S$79,3)</f>
        <v>95</v>
      </c>
      <c r="U79" s="61"/>
      <c r="V79" s="61"/>
      <c r="W79" s="57">
        <f>ROUND($V$79+$U$79,2)</f>
        <v>0</v>
      </c>
      <c r="X79" s="57">
        <f>ROUND($R$79*$U$79,2)</f>
        <v>0</v>
      </c>
      <c r="Y79" s="57">
        <f>ROUND($T$79*$V$79,2)</f>
        <v>0</v>
      </c>
      <c r="Z79" s="57">
        <f>ROUND($Y$79+$X$79,2)</f>
        <v>0</v>
      </c>
      <c r="AA79" s="18" t="s">
        <v>148</v>
      </c>
      <c r="AB79" s="67"/>
    </row>
    <row r="80" spans="1:28" s="1" customFormat="1" ht="11.1" customHeight="1" outlineLevel="5" x14ac:dyDescent="0.2">
      <c r="A80" s="11"/>
      <c r="B80" s="12" t="s">
        <v>149</v>
      </c>
      <c r="C80" s="13" t="s">
        <v>69</v>
      </c>
      <c r="D80" s="13" t="s">
        <v>145</v>
      </c>
      <c r="E80" s="13"/>
      <c r="F80" s="13"/>
      <c r="G80" s="13"/>
      <c r="H80" s="14">
        <v>1</v>
      </c>
      <c r="I80" s="14">
        <v>1</v>
      </c>
      <c r="J80" s="15"/>
      <c r="K80" s="15"/>
      <c r="L80" s="14">
        <v>2</v>
      </c>
      <c r="M80" s="14">
        <v>2</v>
      </c>
      <c r="N80" s="14">
        <v>2</v>
      </c>
      <c r="O80" s="14">
        <v>2</v>
      </c>
      <c r="P80" s="14">
        <v>2</v>
      </c>
      <c r="Q80" s="14">
        <v>2</v>
      </c>
      <c r="R80" s="14">
        <f>$H$80+$I$80+$J$80+$K$80+$L$80+$M$80+$N$80+$O$80+$P$80+$Q$80</f>
        <v>14</v>
      </c>
      <c r="S80" s="16">
        <v>1</v>
      </c>
      <c r="T80" s="15">
        <f>ROUND($R$80*$S$80,3)</f>
        <v>14</v>
      </c>
      <c r="U80" s="61"/>
      <c r="V80" s="60"/>
      <c r="W80" s="57">
        <f>ROUND($V$80+$U$80,2)</f>
        <v>0</v>
      </c>
      <c r="X80" s="57">
        <f>ROUND($R$80*$U$80,2)</f>
        <v>0</v>
      </c>
      <c r="Y80" s="57">
        <f>ROUND($T$80*$V$80,2)</f>
        <v>0</v>
      </c>
      <c r="Z80" s="57">
        <f>ROUND($Y$80+$X$80,2)</f>
        <v>0</v>
      </c>
      <c r="AA80" s="18" t="s">
        <v>150</v>
      </c>
      <c r="AB80" s="67"/>
    </row>
    <row r="81" spans="1:28" s="1" customFormat="1" ht="11.1" customHeight="1" outlineLevel="5" x14ac:dyDescent="0.2">
      <c r="A81" s="11"/>
      <c r="B81" s="12" t="s">
        <v>151</v>
      </c>
      <c r="C81" s="13" t="s">
        <v>69</v>
      </c>
      <c r="D81" s="13" t="s">
        <v>145</v>
      </c>
      <c r="E81" s="13"/>
      <c r="F81" s="13"/>
      <c r="G81" s="13"/>
      <c r="H81" s="14">
        <v>7</v>
      </c>
      <c r="I81" s="14">
        <v>7</v>
      </c>
      <c r="J81" s="14">
        <v>8</v>
      </c>
      <c r="K81" s="14">
        <v>8</v>
      </c>
      <c r="L81" s="14">
        <v>9</v>
      </c>
      <c r="M81" s="14">
        <v>9</v>
      </c>
      <c r="N81" s="14">
        <v>9</v>
      </c>
      <c r="O81" s="14">
        <v>8</v>
      </c>
      <c r="P81" s="14">
        <v>8</v>
      </c>
      <c r="Q81" s="14">
        <v>8</v>
      </c>
      <c r="R81" s="14">
        <f>$H$81+$I$81+$J$81+$K$81+$L$81+$M$81+$N$81+$O$81+$P$81+$Q$81</f>
        <v>81</v>
      </c>
      <c r="S81" s="16">
        <v>1</v>
      </c>
      <c r="T81" s="15">
        <f>ROUND($R$81*$S$81,3)</f>
        <v>81</v>
      </c>
      <c r="U81" s="61"/>
      <c r="V81" s="60"/>
      <c r="W81" s="57">
        <f>ROUND($V$81+$U$81,2)</f>
        <v>0</v>
      </c>
      <c r="X81" s="57">
        <f>ROUND($R$81*$U$81,2)</f>
        <v>0</v>
      </c>
      <c r="Y81" s="57">
        <f>ROUND($T$81*$V$81,2)</f>
        <v>0</v>
      </c>
      <c r="Z81" s="57">
        <f>ROUND($Y$81+$X$81,2)</f>
        <v>0</v>
      </c>
      <c r="AA81" s="18"/>
      <c r="AB81" s="67"/>
    </row>
    <row r="82" spans="1:28" s="1" customFormat="1" ht="12" customHeight="1" outlineLevel="4" x14ac:dyDescent="0.2">
      <c r="A82" s="7"/>
      <c r="B82" s="8" t="s">
        <v>152</v>
      </c>
      <c r="C82" s="9"/>
      <c r="D82" s="9"/>
      <c r="E82" s="9"/>
      <c r="F82" s="9"/>
      <c r="G82" s="9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62"/>
      <c r="V82" s="62"/>
      <c r="W82" s="56"/>
      <c r="X82" s="56">
        <f>ROUND($X$83,2)</f>
        <v>0</v>
      </c>
      <c r="Y82" s="56">
        <f>ROUND($Y$83,2)</f>
        <v>0</v>
      </c>
      <c r="Z82" s="56">
        <f>ROUND($Z$83,2)</f>
        <v>0</v>
      </c>
      <c r="AA82" s="10"/>
      <c r="AB82" s="62"/>
    </row>
    <row r="83" spans="1:28" s="1" customFormat="1" ht="21.95" customHeight="1" outlineLevel="5" x14ac:dyDescent="0.2">
      <c r="A83" s="11"/>
      <c r="B83" s="12" t="s">
        <v>153</v>
      </c>
      <c r="C83" s="13" t="s">
        <v>69</v>
      </c>
      <c r="D83" s="13" t="s">
        <v>72</v>
      </c>
      <c r="E83" s="13"/>
      <c r="F83" s="13"/>
      <c r="G83" s="13"/>
      <c r="H83" s="14">
        <v>2</v>
      </c>
      <c r="I83" s="14">
        <v>2</v>
      </c>
      <c r="J83" s="14">
        <v>2</v>
      </c>
      <c r="K83" s="14">
        <v>2</v>
      </c>
      <c r="L83" s="14">
        <v>2</v>
      </c>
      <c r="M83" s="14">
        <v>2</v>
      </c>
      <c r="N83" s="14">
        <v>2</v>
      </c>
      <c r="O83" s="14">
        <v>2</v>
      </c>
      <c r="P83" s="14">
        <v>2</v>
      </c>
      <c r="Q83" s="14">
        <v>2</v>
      </c>
      <c r="R83" s="14">
        <f>$H$83+$I$83+$J$83+$K$83+$L$83+$M$83+$N$83+$O$83+$P$83+$Q$83</f>
        <v>20</v>
      </c>
      <c r="S83" s="16">
        <v>1</v>
      </c>
      <c r="T83" s="15">
        <f>ROUND($R$83*$S$83,3)</f>
        <v>20</v>
      </c>
      <c r="U83" s="63"/>
      <c r="V83" s="60"/>
      <c r="W83" s="57">
        <f>ROUND($V$83+$U$83,2)</f>
        <v>0</v>
      </c>
      <c r="X83" s="57">
        <f>ROUND($R$83*$U$83,2)</f>
        <v>0</v>
      </c>
      <c r="Y83" s="57">
        <f>ROUND($T$83*$V$83,2)</f>
        <v>0</v>
      </c>
      <c r="Z83" s="57">
        <f>ROUND($Y$83+$X$83,2)</f>
        <v>0</v>
      </c>
      <c r="AA83" s="18"/>
      <c r="AB83" s="67"/>
    </row>
    <row r="84" spans="1:28" s="1" customFormat="1" ht="12" customHeight="1" outlineLevel="4" x14ac:dyDescent="0.2">
      <c r="A84" s="7"/>
      <c r="B84" s="8" t="s">
        <v>154</v>
      </c>
      <c r="C84" s="9"/>
      <c r="D84" s="9"/>
      <c r="E84" s="9"/>
      <c r="F84" s="9"/>
      <c r="G84" s="9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62"/>
      <c r="V84" s="62"/>
      <c r="W84" s="56"/>
      <c r="X84" s="56">
        <f>ROUND($X$85+$X$86+$X$87+$X$88,2)</f>
        <v>0</v>
      </c>
      <c r="Y84" s="56">
        <f>ROUND($Y$85+$Y$86+$Y$87+$Y$88,2)</f>
        <v>0</v>
      </c>
      <c r="Z84" s="56">
        <f>ROUND($Z$85+$Z$86+$Z$87+$Z$88,2)</f>
        <v>0</v>
      </c>
      <c r="AA84" s="10"/>
      <c r="AB84" s="62"/>
    </row>
    <row r="85" spans="1:28" s="1" customFormat="1" ht="21.95" customHeight="1" outlineLevel="5" x14ac:dyDescent="0.2">
      <c r="A85" s="11"/>
      <c r="B85" s="12" t="s">
        <v>155</v>
      </c>
      <c r="C85" s="13" t="s">
        <v>69</v>
      </c>
      <c r="D85" s="13" t="s">
        <v>156</v>
      </c>
      <c r="E85" s="13"/>
      <c r="F85" s="13"/>
      <c r="G85" s="13"/>
      <c r="H85" s="14">
        <v>4</v>
      </c>
      <c r="I85" s="14">
        <v>4</v>
      </c>
      <c r="J85" s="14">
        <v>5</v>
      </c>
      <c r="K85" s="14">
        <v>3</v>
      </c>
      <c r="L85" s="14">
        <v>5</v>
      </c>
      <c r="M85" s="14">
        <v>5</v>
      </c>
      <c r="N85" s="14">
        <v>5</v>
      </c>
      <c r="O85" s="14">
        <v>5</v>
      </c>
      <c r="P85" s="14">
        <v>5</v>
      </c>
      <c r="Q85" s="14">
        <v>5</v>
      </c>
      <c r="R85" s="14">
        <f>$H$85+$I$85+$J$85+$K$85+$L$85+$M$85+$N$85+$O$85+$P$85+$Q$85</f>
        <v>46</v>
      </c>
      <c r="S85" s="16">
        <v>1</v>
      </c>
      <c r="T85" s="15">
        <f>ROUND($R$85*$S$85,3)</f>
        <v>46</v>
      </c>
      <c r="U85" s="63"/>
      <c r="V85" s="60"/>
      <c r="W85" s="57">
        <f>ROUND($V$85+$U$85,2)</f>
        <v>0</v>
      </c>
      <c r="X85" s="57">
        <f>ROUND($R$85*$U$85,2)</f>
        <v>0</v>
      </c>
      <c r="Y85" s="57">
        <f>ROUND($T$85*$V$85,2)</f>
        <v>0</v>
      </c>
      <c r="Z85" s="57">
        <f>ROUND($Y$85+$X$85,2)</f>
        <v>0</v>
      </c>
      <c r="AA85" s="18" t="s">
        <v>157</v>
      </c>
      <c r="AB85" s="67"/>
    </row>
    <row r="86" spans="1:28" s="1" customFormat="1" ht="21.95" customHeight="1" outlineLevel="5" x14ac:dyDescent="0.2">
      <c r="A86" s="11"/>
      <c r="B86" s="12" t="s">
        <v>158</v>
      </c>
      <c r="C86" s="13" t="s">
        <v>69</v>
      </c>
      <c r="D86" s="13" t="s">
        <v>156</v>
      </c>
      <c r="E86" s="13"/>
      <c r="F86" s="13"/>
      <c r="G86" s="13"/>
      <c r="H86" s="14">
        <v>2</v>
      </c>
      <c r="I86" s="14">
        <v>2</v>
      </c>
      <c r="J86" s="15"/>
      <c r="K86" s="15"/>
      <c r="L86" s="14">
        <v>1</v>
      </c>
      <c r="M86" s="14">
        <v>1</v>
      </c>
      <c r="N86" s="14">
        <v>1</v>
      </c>
      <c r="O86" s="14">
        <v>1</v>
      </c>
      <c r="P86" s="14">
        <v>1</v>
      </c>
      <c r="Q86" s="14">
        <v>1</v>
      </c>
      <c r="R86" s="14">
        <f>$H$86+$I$86+$J$86+$K$86+$L$86+$M$86+$N$86+$O$86+$P$86+$Q$86</f>
        <v>10</v>
      </c>
      <c r="S86" s="16">
        <v>1</v>
      </c>
      <c r="T86" s="15">
        <f>ROUND($R$86*$S$86,3)</f>
        <v>10</v>
      </c>
      <c r="U86" s="63"/>
      <c r="V86" s="60"/>
      <c r="W86" s="57">
        <f>ROUND($V$86+$U$86,2)</f>
        <v>0</v>
      </c>
      <c r="X86" s="57">
        <f>ROUND($R$86*$U$86,2)</f>
        <v>0</v>
      </c>
      <c r="Y86" s="57">
        <f>ROUND($T$86*$V$86,2)</f>
        <v>0</v>
      </c>
      <c r="Z86" s="57">
        <f>ROUND($Y$86+$X$86,2)</f>
        <v>0</v>
      </c>
      <c r="AA86" s="18" t="s">
        <v>157</v>
      </c>
      <c r="AB86" s="67"/>
    </row>
    <row r="87" spans="1:28" s="1" customFormat="1" ht="21.95" customHeight="1" outlineLevel="5" x14ac:dyDescent="0.2">
      <c r="A87" s="11"/>
      <c r="B87" s="12" t="s">
        <v>159</v>
      </c>
      <c r="C87" s="13" t="s">
        <v>69</v>
      </c>
      <c r="D87" s="13" t="s">
        <v>156</v>
      </c>
      <c r="E87" s="13"/>
      <c r="F87" s="13"/>
      <c r="G87" s="13"/>
      <c r="H87" s="15"/>
      <c r="I87" s="15"/>
      <c r="J87" s="15"/>
      <c r="K87" s="14">
        <v>1</v>
      </c>
      <c r="L87" s="14">
        <v>1</v>
      </c>
      <c r="M87" s="14">
        <v>1</v>
      </c>
      <c r="N87" s="14">
        <v>1</v>
      </c>
      <c r="O87" s="14">
        <v>1</v>
      </c>
      <c r="P87" s="14">
        <v>1</v>
      </c>
      <c r="Q87" s="14">
        <v>1</v>
      </c>
      <c r="R87" s="14">
        <f>$H$87+$I$87+$J$87+$K$87+$L$87+$M$87+$N$87+$O$87+$P$87+$Q$87</f>
        <v>7</v>
      </c>
      <c r="S87" s="16">
        <v>1</v>
      </c>
      <c r="T87" s="15">
        <f>ROUND($R$87*$S$87,3)</f>
        <v>7</v>
      </c>
      <c r="U87" s="63"/>
      <c r="V87" s="60"/>
      <c r="W87" s="57">
        <f>ROUND($V$87+$U$87,2)</f>
        <v>0</v>
      </c>
      <c r="X87" s="57">
        <f>ROUND($R$87*$U$87,2)</f>
        <v>0</v>
      </c>
      <c r="Y87" s="57">
        <f>ROUND($T$87*$V$87,2)</f>
        <v>0</v>
      </c>
      <c r="Z87" s="57">
        <f>ROUND($Y$87+$X$87,2)</f>
        <v>0</v>
      </c>
      <c r="AA87" s="18" t="s">
        <v>157</v>
      </c>
      <c r="AB87" s="67"/>
    </row>
    <row r="88" spans="1:28" s="1" customFormat="1" ht="21.95" customHeight="1" outlineLevel="5" x14ac:dyDescent="0.2">
      <c r="A88" s="11"/>
      <c r="B88" s="12" t="s">
        <v>160</v>
      </c>
      <c r="C88" s="13" t="s">
        <v>69</v>
      </c>
      <c r="D88" s="13" t="s">
        <v>156</v>
      </c>
      <c r="E88" s="13"/>
      <c r="F88" s="13"/>
      <c r="G88" s="13"/>
      <c r="H88" s="14">
        <v>2</v>
      </c>
      <c r="I88" s="14">
        <v>2</v>
      </c>
      <c r="J88" s="14">
        <v>3</v>
      </c>
      <c r="K88" s="14">
        <v>4</v>
      </c>
      <c r="L88" s="14">
        <v>4</v>
      </c>
      <c r="M88" s="14">
        <v>4</v>
      </c>
      <c r="N88" s="14">
        <v>4</v>
      </c>
      <c r="O88" s="14">
        <v>3</v>
      </c>
      <c r="P88" s="14">
        <v>4</v>
      </c>
      <c r="Q88" s="14">
        <v>4</v>
      </c>
      <c r="R88" s="14">
        <f>$H$88+$I$88+$J$88+$K$88+$L$88+$M$88+$N$88+$O$88+$P$88+$Q$88</f>
        <v>34</v>
      </c>
      <c r="S88" s="16">
        <v>1</v>
      </c>
      <c r="T88" s="15">
        <f>ROUND($R$88*$S$88,3)</f>
        <v>34</v>
      </c>
      <c r="U88" s="63"/>
      <c r="V88" s="60"/>
      <c r="W88" s="57">
        <f>ROUND($V$88+$U$88,2)</f>
        <v>0</v>
      </c>
      <c r="X88" s="57">
        <f>ROUND($R$88*$U$88,2)</f>
        <v>0</v>
      </c>
      <c r="Y88" s="57">
        <f>ROUND($T$88*$V$88,2)</f>
        <v>0</v>
      </c>
      <c r="Z88" s="57">
        <f>ROUND($Y$88+$X$88,2)</f>
        <v>0</v>
      </c>
      <c r="AA88" s="18" t="s">
        <v>157</v>
      </c>
      <c r="AB88" s="67"/>
    </row>
    <row r="89" spans="1:28" s="1" customFormat="1" ht="12" customHeight="1" outlineLevel="4" x14ac:dyDescent="0.2">
      <c r="A89" s="7"/>
      <c r="B89" s="8" t="s">
        <v>161</v>
      </c>
      <c r="C89" s="9"/>
      <c r="D89" s="9"/>
      <c r="E89" s="9"/>
      <c r="F89" s="9"/>
      <c r="G89" s="9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62"/>
      <c r="V89" s="62"/>
      <c r="W89" s="56"/>
      <c r="X89" s="56">
        <f>ROUND($X$90+$X$91+$X$92+$X$93+$X$94+$X$95+$X$96+$X$97+$X$98+$X$99+$X$100+$X$101+$X$102+$X$103,2)</f>
        <v>0</v>
      </c>
      <c r="Y89" s="56">
        <f>ROUND($Y$90+$Y$91+$Y$92+$Y$93+$Y$94+$Y$95+$Y$96+$Y$97+$Y$98+$Y$99+$Y$100+$Y$101+$Y$102+$Y$103,2)</f>
        <v>0</v>
      </c>
      <c r="Z89" s="56">
        <f>ROUND($Z$90+$Z$91+$Z$92+$Z$93+$Z$94+$Z$95+$Z$96+$Z$97+$Z$98+$Z$99+$Z$100+$Z$101+$Z$102+$Z$103,2)</f>
        <v>0</v>
      </c>
      <c r="AA89" s="10"/>
      <c r="AB89" s="62"/>
    </row>
    <row r="90" spans="1:28" s="1" customFormat="1" ht="11.1" customHeight="1" outlineLevel="5" x14ac:dyDescent="0.2">
      <c r="A90" s="11"/>
      <c r="B90" s="12" t="s">
        <v>162</v>
      </c>
      <c r="C90" s="13" t="s">
        <v>69</v>
      </c>
      <c r="D90" s="13" t="s">
        <v>163</v>
      </c>
      <c r="E90" s="13"/>
      <c r="F90" s="13"/>
      <c r="G90" s="13"/>
      <c r="H90" s="14">
        <v>1</v>
      </c>
      <c r="I90" s="14">
        <v>1</v>
      </c>
      <c r="J90" s="14">
        <v>1</v>
      </c>
      <c r="K90" s="14">
        <v>1</v>
      </c>
      <c r="L90" s="14">
        <v>1</v>
      </c>
      <c r="M90" s="14">
        <v>1</v>
      </c>
      <c r="N90" s="14">
        <v>1</v>
      </c>
      <c r="O90" s="14">
        <v>1</v>
      </c>
      <c r="P90" s="14">
        <v>1</v>
      </c>
      <c r="Q90" s="14">
        <v>1</v>
      </c>
      <c r="R90" s="14">
        <f>$H$90+$I$90+$J$90+$K$90+$L$90+$M$90+$N$90+$O$90+$P$90+$Q$90</f>
        <v>10</v>
      </c>
      <c r="S90" s="16">
        <v>1</v>
      </c>
      <c r="T90" s="15">
        <f>ROUND($R$90*$S$90,3)</f>
        <v>10</v>
      </c>
      <c r="U90" s="63"/>
      <c r="V90" s="63"/>
      <c r="W90" s="57">
        <f>ROUND($V$90+$U$90,2)</f>
        <v>0</v>
      </c>
      <c r="X90" s="57">
        <f>ROUND($R$90*$U$90,2)</f>
        <v>0</v>
      </c>
      <c r="Y90" s="57">
        <f>ROUND($T$90*$V$90,2)</f>
        <v>0</v>
      </c>
      <c r="Z90" s="57">
        <f>ROUND($Y$90+$X$90,2)</f>
        <v>0</v>
      </c>
      <c r="AA90" s="18"/>
      <c r="AB90" s="67"/>
    </row>
    <row r="91" spans="1:28" s="1" customFormat="1" ht="21.95" customHeight="1" outlineLevel="5" x14ac:dyDescent="0.2">
      <c r="A91" s="11"/>
      <c r="B91" s="12" t="s">
        <v>164</v>
      </c>
      <c r="C91" s="13" t="s">
        <v>69</v>
      </c>
      <c r="D91" s="13"/>
      <c r="E91" s="13"/>
      <c r="F91" s="13"/>
      <c r="G91" s="13"/>
      <c r="H91" s="14">
        <v>1</v>
      </c>
      <c r="I91" s="14">
        <v>1</v>
      </c>
      <c r="J91" s="14">
        <v>1</v>
      </c>
      <c r="K91" s="14">
        <v>1</v>
      </c>
      <c r="L91" s="14">
        <v>1</v>
      </c>
      <c r="M91" s="14">
        <v>1</v>
      </c>
      <c r="N91" s="14">
        <v>1</v>
      </c>
      <c r="O91" s="14">
        <v>1</v>
      </c>
      <c r="P91" s="14">
        <v>1</v>
      </c>
      <c r="Q91" s="14">
        <v>1</v>
      </c>
      <c r="R91" s="14">
        <f>$H$91+$I$91+$J$91+$K$91+$L$91+$M$91+$N$91+$O$91+$P$91+$Q$91</f>
        <v>10</v>
      </c>
      <c r="S91" s="16">
        <v>1</v>
      </c>
      <c r="T91" s="15">
        <f>ROUND($R$91*$S$91,3)</f>
        <v>10</v>
      </c>
      <c r="U91" s="61"/>
      <c r="V91" s="63"/>
      <c r="W91" s="57">
        <f>ROUND($V$91+$U$91,2)</f>
        <v>0</v>
      </c>
      <c r="X91" s="57">
        <f>ROUND($R$91*$U$91,2)</f>
        <v>0</v>
      </c>
      <c r="Y91" s="57">
        <f>ROUND($T$91*$V$91,2)</f>
        <v>0</v>
      </c>
      <c r="Z91" s="57">
        <f>ROUND($Y$91+$X$91,2)</f>
        <v>0</v>
      </c>
      <c r="AA91" s="18" t="s">
        <v>165</v>
      </c>
      <c r="AB91" s="67"/>
    </row>
    <row r="92" spans="1:28" s="1" customFormat="1" ht="11.1" customHeight="1" outlineLevel="5" x14ac:dyDescent="0.2">
      <c r="A92" s="11"/>
      <c r="B92" s="12" t="s">
        <v>166</v>
      </c>
      <c r="C92" s="13" t="s">
        <v>69</v>
      </c>
      <c r="D92" s="13" t="s">
        <v>167</v>
      </c>
      <c r="E92" s="13"/>
      <c r="F92" s="13"/>
      <c r="G92" s="13"/>
      <c r="H92" s="14">
        <v>1</v>
      </c>
      <c r="I92" s="14">
        <v>1</v>
      </c>
      <c r="J92" s="14">
        <v>1</v>
      </c>
      <c r="K92" s="14">
        <v>1</v>
      </c>
      <c r="L92" s="14">
        <v>1</v>
      </c>
      <c r="M92" s="14">
        <v>1</v>
      </c>
      <c r="N92" s="14">
        <v>1</v>
      </c>
      <c r="O92" s="14">
        <v>1</v>
      </c>
      <c r="P92" s="14">
        <v>1</v>
      </c>
      <c r="Q92" s="14">
        <v>1</v>
      </c>
      <c r="R92" s="14">
        <f>$H$92+$I$92+$J$92+$K$92+$L$92+$M$92+$N$92+$O$92+$P$92+$Q$92</f>
        <v>10</v>
      </c>
      <c r="S92" s="16">
        <v>1</v>
      </c>
      <c r="T92" s="15">
        <f>ROUND($R$92*$S$92,3)</f>
        <v>10</v>
      </c>
      <c r="U92" s="63"/>
      <c r="V92" s="60"/>
      <c r="W92" s="57">
        <f>ROUND($V$92+$U$92,2)</f>
        <v>0</v>
      </c>
      <c r="X92" s="57">
        <f>ROUND($R$92*$U$92,2)</f>
        <v>0</v>
      </c>
      <c r="Y92" s="57">
        <f>ROUND($T$92*$V$92,2)</f>
        <v>0</v>
      </c>
      <c r="Z92" s="57">
        <f>ROUND($Y$92+$X$92,2)</f>
        <v>0</v>
      </c>
      <c r="AA92" s="18"/>
      <c r="AB92" s="67"/>
    </row>
    <row r="93" spans="1:28" s="1" customFormat="1" ht="21.95" customHeight="1" outlineLevel="5" x14ac:dyDescent="0.2">
      <c r="A93" s="11"/>
      <c r="B93" s="12" t="s">
        <v>168</v>
      </c>
      <c r="C93" s="13" t="s">
        <v>69</v>
      </c>
      <c r="D93" s="13" t="s">
        <v>72</v>
      </c>
      <c r="E93" s="13" t="s">
        <v>169</v>
      </c>
      <c r="F93" s="13"/>
      <c r="G93" s="13"/>
      <c r="H93" s="14">
        <v>1</v>
      </c>
      <c r="I93" s="14">
        <v>1</v>
      </c>
      <c r="J93" s="14">
        <v>1</v>
      </c>
      <c r="K93" s="14">
        <v>1</v>
      </c>
      <c r="L93" s="14">
        <v>1</v>
      </c>
      <c r="M93" s="14">
        <v>1</v>
      </c>
      <c r="N93" s="14">
        <v>1</v>
      </c>
      <c r="O93" s="14">
        <v>1</v>
      </c>
      <c r="P93" s="14">
        <v>1</v>
      </c>
      <c r="Q93" s="14">
        <v>1</v>
      </c>
      <c r="R93" s="14">
        <f>$H$93+$I$93+$J$93+$K$93+$L$93+$M$93+$N$93+$O$93+$P$93+$Q$93</f>
        <v>10</v>
      </c>
      <c r="S93" s="16">
        <v>1</v>
      </c>
      <c r="T93" s="15">
        <f>ROUND($R$93*$S$93,3)</f>
        <v>10</v>
      </c>
      <c r="U93" s="63"/>
      <c r="V93" s="60"/>
      <c r="W93" s="57">
        <f>ROUND($V$93+$U$93,2)</f>
        <v>0</v>
      </c>
      <c r="X93" s="57">
        <f>ROUND($R$93*$U$93,2)</f>
        <v>0</v>
      </c>
      <c r="Y93" s="57">
        <f>ROUND($T$93*$V$93,2)</f>
        <v>0</v>
      </c>
      <c r="Z93" s="57">
        <f>ROUND($Y$93+$X$93,2)</f>
        <v>0</v>
      </c>
      <c r="AA93" s="18" t="s">
        <v>170</v>
      </c>
      <c r="AB93" s="67"/>
    </row>
    <row r="94" spans="1:28" s="1" customFormat="1" ht="21.95" customHeight="1" outlineLevel="5" x14ac:dyDescent="0.2">
      <c r="A94" s="11"/>
      <c r="B94" s="12" t="s">
        <v>171</v>
      </c>
      <c r="C94" s="13" t="s">
        <v>69</v>
      </c>
      <c r="D94" s="13" t="s">
        <v>72</v>
      </c>
      <c r="E94" s="13"/>
      <c r="F94" s="13"/>
      <c r="G94" s="13"/>
      <c r="H94" s="14">
        <v>4</v>
      </c>
      <c r="I94" s="14">
        <v>4</v>
      </c>
      <c r="J94" s="14">
        <v>4</v>
      </c>
      <c r="K94" s="14">
        <v>4</v>
      </c>
      <c r="L94" s="14">
        <v>4</v>
      </c>
      <c r="M94" s="14">
        <v>4</v>
      </c>
      <c r="N94" s="14">
        <v>4</v>
      </c>
      <c r="O94" s="14">
        <v>4</v>
      </c>
      <c r="P94" s="14">
        <v>4</v>
      </c>
      <c r="Q94" s="14">
        <v>4</v>
      </c>
      <c r="R94" s="14">
        <f>$H$94+$I$94+$J$94+$K$94+$L$94+$M$94+$N$94+$O$94+$P$94+$Q$94</f>
        <v>40</v>
      </c>
      <c r="S94" s="16">
        <v>1</v>
      </c>
      <c r="T94" s="15">
        <f>ROUND($R$94*$S$94,3)</f>
        <v>40</v>
      </c>
      <c r="U94" s="60"/>
      <c r="V94" s="60"/>
      <c r="W94" s="57">
        <f>ROUND($V$94+$U$94,2)</f>
        <v>0</v>
      </c>
      <c r="X94" s="57">
        <f>ROUND($R$94*$U$94,2)</f>
        <v>0</v>
      </c>
      <c r="Y94" s="57">
        <f>ROUND($T$94*$V$94,2)</f>
        <v>0</v>
      </c>
      <c r="Z94" s="57">
        <f>ROUND($Y$94+$X$94,2)</f>
        <v>0</v>
      </c>
      <c r="AA94" s="18" t="s">
        <v>172</v>
      </c>
      <c r="AB94" s="67"/>
    </row>
    <row r="95" spans="1:28" s="1" customFormat="1" ht="11.1" customHeight="1" outlineLevel="5" x14ac:dyDescent="0.2">
      <c r="A95" s="11"/>
      <c r="B95" s="12" t="s">
        <v>173</v>
      </c>
      <c r="C95" s="13" t="s">
        <v>69</v>
      </c>
      <c r="D95" s="13" t="s">
        <v>72</v>
      </c>
      <c r="E95" s="13"/>
      <c r="F95" s="13"/>
      <c r="G95" s="13"/>
      <c r="H95" s="14">
        <v>11</v>
      </c>
      <c r="I95" s="14">
        <v>11</v>
      </c>
      <c r="J95" s="14">
        <v>11</v>
      </c>
      <c r="K95" s="14">
        <v>11</v>
      </c>
      <c r="L95" s="14">
        <v>11</v>
      </c>
      <c r="M95" s="14">
        <v>11</v>
      </c>
      <c r="N95" s="14">
        <v>11</v>
      </c>
      <c r="O95" s="14">
        <v>11</v>
      </c>
      <c r="P95" s="14">
        <v>11</v>
      </c>
      <c r="Q95" s="14">
        <v>11</v>
      </c>
      <c r="R95" s="14">
        <f>$H$95+$I$95+$J$95+$K$95+$L$95+$M$95+$N$95+$O$95+$P$95+$Q$95</f>
        <v>110</v>
      </c>
      <c r="S95" s="16">
        <v>1</v>
      </c>
      <c r="T95" s="15">
        <f>ROUND($R$95*$S$95,3)</f>
        <v>110</v>
      </c>
      <c r="U95" s="61"/>
      <c r="V95" s="60"/>
      <c r="W95" s="57">
        <f>ROUND($V$95+$U$95,2)</f>
        <v>0</v>
      </c>
      <c r="X95" s="57">
        <f>ROUND($R$95*$U$95,2)</f>
        <v>0</v>
      </c>
      <c r="Y95" s="57">
        <f>ROUND($T$95*$V$95,2)</f>
        <v>0</v>
      </c>
      <c r="Z95" s="57">
        <f>ROUND($Y$95+$X$95,2)</f>
        <v>0</v>
      </c>
      <c r="AA95" s="18" t="s">
        <v>174</v>
      </c>
      <c r="AB95" s="67"/>
    </row>
    <row r="96" spans="1:28" s="1" customFormat="1" ht="11.1" customHeight="1" outlineLevel="5" x14ac:dyDescent="0.2">
      <c r="A96" s="11"/>
      <c r="B96" s="12" t="s">
        <v>175</v>
      </c>
      <c r="C96" s="13" t="s">
        <v>69</v>
      </c>
      <c r="D96" s="13" t="s">
        <v>176</v>
      </c>
      <c r="E96" s="13"/>
      <c r="F96" s="13"/>
      <c r="G96" s="13"/>
      <c r="H96" s="14">
        <v>1</v>
      </c>
      <c r="I96" s="14">
        <v>1</v>
      </c>
      <c r="J96" s="14">
        <v>1</v>
      </c>
      <c r="K96" s="14">
        <v>1</v>
      </c>
      <c r="L96" s="14">
        <v>1</v>
      </c>
      <c r="M96" s="14">
        <v>1</v>
      </c>
      <c r="N96" s="14">
        <v>1</v>
      </c>
      <c r="O96" s="14">
        <v>1</v>
      </c>
      <c r="P96" s="14">
        <v>1</v>
      </c>
      <c r="Q96" s="14">
        <v>1</v>
      </c>
      <c r="R96" s="14">
        <f>$H$96+$I$96+$J$96+$K$96+$L$96+$M$96+$N$96+$O$96+$P$96+$Q$96</f>
        <v>10</v>
      </c>
      <c r="S96" s="16">
        <v>1</v>
      </c>
      <c r="T96" s="15">
        <f>ROUND($R$96*$S$96,3)</f>
        <v>10</v>
      </c>
      <c r="U96" s="60"/>
      <c r="V96" s="60"/>
      <c r="W96" s="57">
        <f>ROUND($V$96+$U$96,2)</f>
        <v>0</v>
      </c>
      <c r="X96" s="57">
        <f>ROUND($R$96*$U$96,2)</f>
        <v>0</v>
      </c>
      <c r="Y96" s="57">
        <f>ROUND($T$96*$V$96,2)</f>
        <v>0</v>
      </c>
      <c r="Z96" s="57">
        <f>ROUND($Y$96+$X$96,2)</f>
        <v>0</v>
      </c>
      <c r="AA96" s="18"/>
      <c r="AB96" s="67"/>
    </row>
    <row r="97" spans="1:28" s="1" customFormat="1" ht="11.1" customHeight="1" outlineLevel="5" x14ac:dyDescent="0.2">
      <c r="A97" s="11"/>
      <c r="B97" s="12" t="s">
        <v>177</v>
      </c>
      <c r="C97" s="13" t="s">
        <v>69</v>
      </c>
      <c r="D97" s="13" t="s">
        <v>178</v>
      </c>
      <c r="E97" s="13" t="s">
        <v>169</v>
      </c>
      <c r="F97" s="13"/>
      <c r="G97" s="13"/>
      <c r="H97" s="14">
        <v>1</v>
      </c>
      <c r="I97" s="14">
        <v>1</v>
      </c>
      <c r="J97" s="14">
        <v>1</v>
      </c>
      <c r="K97" s="14">
        <v>1</v>
      </c>
      <c r="L97" s="14">
        <v>1</v>
      </c>
      <c r="M97" s="14">
        <v>1</v>
      </c>
      <c r="N97" s="14">
        <v>1</v>
      </c>
      <c r="O97" s="14">
        <v>1</v>
      </c>
      <c r="P97" s="14">
        <v>1</v>
      </c>
      <c r="Q97" s="14">
        <v>1</v>
      </c>
      <c r="R97" s="14">
        <f>$H$97+$I$97+$J$97+$K$97+$L$97+$M$97+$N$97+$O$97+$P$97+$Q$97</f>
        <v>10</v>
      </c>
      <c r="S97" s="16">
        <v>1</v>
      </c>
      <c r="T97" s="15">
        <f>ROUND($R$97*$S$97,3)</f>
        <v>10</v>
      </c>
      <c r="U97" s="63"/>
      <c r="V97" s="60"/>
      <c r="W97" s="57">
        <f>ROUND($V$97+$U$97,2)</f>
        <v>0</v>
      </c>
      <c r="X97" s="57">
        <f>ROUND($R$97*$U$97,2)</f>
        <v>0</v>
      </c>
      <c r="Y97" s="57">
        <f>ROUND($T$97*$V$97,2)</f>
        <v>0</v>
      </c>
      <c r="Z97" s="57">
        <f>ROUND($Y$97+$X$97,2)</f>
        <v>0</v>
      </c>
      <c r="AA97" s="18"/>
      <c r="AB97" s="67"/>
    </row>
    <row r="98" spans="1:28" s="1" customFormat="1" ht="11.1" customHeight="1" outlineLevel="5" x14ac:dyDescent="0.2">
      <c r="A98" s="11"/>
      <c r="B98" s="12" t="s">
        <v>179</v>
      </c>
      <c r="C98" s="13" t="s">
        <v>69</v>
      </c>
      <c r="D98" s="13"/>
      <c r="E98" s="13"/>
      <c r="F98" s="13"/>
      <c r="G98" s="13"/>
      <c r="H98" s="14">
        <v>4</v>
      </c>
      <c r="I98" s="14">
        <v>4</v>
      </c>
      <c r="J98" s="14">
        <v>4</v>
      </c>
      <c r="K98" s="14">
        <v>4</v>
      </c>
      <c r="L98" s="14">
        <v>4</v>
      </c>
      <c r="M98" s="14">
        <v>4</v>
      </c>
      <c r="N98" s="14">
        <v>4</v>
      </c>
      <c r="O98" s="14">
        <v>4</v>
      </c>
      <c r="P98" s="14">
        <v>4</v>
      </c>
      <c r="Q98" s="14">
        <v>4</v>
      </c>
      <c r="R98" s="14">
        <f>$H$98+$I$98+$J$98+$K$98+$L$98+$M$98+$N$98+$O$98+$P$98+$Q$98</f>
        <v>40</v>
      </c>
      <c r="S98" s="16">
        <v>1</v>
      </c>
      <c r="T98" s="15">
        <f>ROUND($R$98*$S$98,3)</f>
        <v>40</v>
      </c>
      <c r="U98" s="61"/>
      <c r="V98" s="61"/>
      <c r="W98" s="57">
        <f>ROUND($V$98+$U$98,2)</f>
        <v>0</v>
      </c>
      <c r="X98" s="57">
        <f>ROUND($R$98*$U$98,2)</f>
        <v>0</v>
      </c>
      <c r="Y98" s="57">
        <f>ROUND($T$98*$V$98,2)</f>
        <v>0</v>
      </c>
      <c r="Z98" s="57">
        <f>ROUND($Y$98+$X$98,2)</f>
        <v>0</v>
      </c>
      <c r="AA98" s="18"/>
      <c r="AB98" s="67"/>
    </row>
    <row r="99" spans="1:28" s="1" customFormat="1" ht="11.1" customHeight="1" outlineLevel="5" x14ac:dyDescent="0.2">
      <c r="A99" s="11"/>
      <c r="B99" s="12" t="s">
        <v>180</v>
      </c>
      <c r="C99" s="13" t="s">
        <v>69</v>
      </c>
      <c r="D99" s="13"/>
      <c r="E99" s="13"/>
      <c r="F99" s="13"/>
      <c r="G99" s="13"/>
      <c r="H99" s="14">
        <v>2</v>
      </c>
      <c r="I99" s="14">
        <v>2</v>
      </c>
      <c r="J99" s="14">
        <v>2</v>
      </c>
      <c r="K99" s="14">
        <v>2</v>
      </c>
      <c r="L99" s="14">
        <v>2</v>
      </c>
      <c r="M99" s="14">
        <v>2</v>
      </c>
      <c r="N99" s="14">
        <v>2</v>
      </c>
      <c r="O99" s="14">
        <v>2</v>
      </c>
      <c r="P99" s="14">
        <v>2</v>
      </c>
      <c r="Q99" s="14">
        <v>2</v>
      </c>
      <c r="R99" s="14">
        <f>$H$99+$I$99+$J$99+$K$99+$L$99+$M$99+$N$99+$O$99+$P$99+$Q$99</f>
        <v>20</v>
      </c>
      <c r="S99" s="16">
        <v>1</v>
      </c>
      <c r="T99" s="15">
        <f>ROUND($R$99*$S$99,3)</f>
        <v>20</v>
      </c>
      <c r="U99" s="60"/>
      <c r="V99" s="60"/>
      <c r="W99" s="57">
        <f>ROUND($V$99+$U$99,2)</f>
        <v>0</v>
      </c>
      <c r="X99" s="57">
        <f>ROUND($R$99*$U$99,2)</f>
        <v>0</v>
      </c>
      <c r="Y99" s="57">
        <f>ROUND($T$99*$V$99,2)</f>
        <v>0</v>
      </c>
      <c r="Z99" s="57">
        <f>ROUND($Y$99+$X$99,2)</f>
        <v>0</v>
      </c>
      <c r="AA99" s="18"/>
      <c r="AB99" s="67"/>
    </row>
    <row r="100" spans="1:28" s="1" customFormat="1" ht="11.1" customHeight="1" outlineLevel="5" x14ac:dyDescent="0.2">
      <c r="A100" s="11"/>
      <c r="B100" s="12" t="s">
        <v>119</v>
      </c>
      <c r="C100" s="13" t="s">
        <v>69</v>
      </c>
      <c r="D100" s="13"/>
      <c r="E100" s="13"/>
      <c r="F100" s="13"/>
      <c r="G100" s="13"/>
      <c r="H100" s="14">
        <v>8</v>
      </c>
      <c r="I100" s="14">
        <v>8</v>
      </c>
      <c r="J100" s="14">
        <v>8</v>
      </c>
      <c r="K100" s="14">
        <v>8</v>
      </c>
      <c r="L100" s="14">
        <v>8</v>
      </c>
      <c r="M100" s="14">
        <v>8</v>
      </c>
      <c r="N100" s="14">
        <v>8</v>
      </c>
      <c r="O100" s="14">
        <v>8</v>
      </c>
      <c r="P100" s="14">
        <v>8</v>
      </c>
      <c r="Q100" s="14">
        <v>8</v>
      </c>
      <c r="R100" s="14">
        <f>$H$100+$I$100+$J$100+$K$100+$L$100+$M$100+$N$100+$O$100+$P$100+$Q$100</f>
        <v>80</v>
      </c>
      <c r="S100" s="16">
        <v>1</v>
      </c>
      <c r="T100" s="15">
        <f>ROUND($R$100*$S$100,3)</f>
        <v>80</v>
      </c>
      <c r="U100" s="61"/>
      <c r="V100" s="61"/>
      <c r="W100" s="57">
        <f>ROUND($V$100+$U$100,2)</f>
        <v>0</v>
      </c>
      <c r="X100" s="57">
        <f>ROUND($R$100*$U$100,2)</f>
        <v>0</v>
      </c>
      <c r="Y100" s="57">
        <f>ROUND($T$100*$V$100,2)</f>
        <v>0</v>
      </c>
      <c r="Z100" s="57">
        <f>ROUND($Y$100+$X$100,2)</f>
        <v>0</v>
      </c>
      <c r="AA100" s="18"/>
      <c r="AB100" s="67"/>
    </row>
    <row r="101" spans="1:28" s="1" customFormat="1" ht="11.1" customHeight="1" outlineLevel="5" x14ac:dyDescent="0.2">
      <c r="A101" s="11"/>
      <c r="B101" s="12" t="s">
        <v>181</v>
      </c>
      <c r="C101" s="13" t="s">
        <v>69</v>
      </c>
      <c r="D101" s="13"/>
      <c r="E101" s="13"/>
      <c r="F101" s="13"/>
      <c r="G101" s="13"/>
      <c r="H101" s="14">
        <v>2</v>
      </c>
      <c r="I101" s="14">
        <v>2</v>
      </c>
      <c r="J101" s="14">
        <v>2</v>
      </c>
      <c r="K101" s="14">
        <v>2</v>
      </c>
      <c r="L101" s="14">
        <v>2</v>
      </c>
      <c r="M101" s="14">
        <v>2</v>
      </c>
      <c r="N101" s="14">
        <v>2</v>
      </c>
      <c r="O101" s="14">
        <v>2</v>
      </c>
      <c r="P101" s="14">
        <v>2</v>
      </c>
      <c r="Q101" s="14">
        <v>2</v>
      </c>
      <c r="R101" s="14">
        <f>$H$101+$I$101+$J$101+$K$101+$L$101+$M$101+$N$101+$O$101+$P$101+$Q$101</f>
        <v>20</v>
      </c>
      <c r="S101" s="16">
        <v>1</v>
      </c>
      <c r="T101" s="15">
        <f>ROUND($R$101*$S$101,3)</f>
        <v>20</v>
      </c>
      <c r="U101" s="61"/>
      <c r="V101" s="60"/>
      <c r="W101" s="57">
        <f>ROUND($V$101+$U$101,2)</f>
        <v>0</v>
      </c>
      <c r="X101" s="57">
        <f>ROUND($R$101*$U$101,2)</f>
        <v>0</v>
      </c>
      <c r="Y101" s="57">
        <f>ROUND($T$101*$V$101,2)</f>
        <v>0</v>
      </c>
      <c r="Z101" s="57">
        <f>ROUND($Y$101+$X$101,2)</f>
        <v>0</v>
      </c>
      <c r="AA101" s="18"/>
      <c r="AB101" s="67"/>
    </row>
    <row r="102" spans="1:28" s="1" customFormat="1" ht="21.95" customHeight="1" outlineLevel="5" x14ac:dyDescent="0.2">
      <c r="A102" s="11"/>
      <c r="B102" s="12" t="s">
        <v>182</v>
      </c>
      <c r="C102" s="13" t="s">
        <v>69</v>
      </c>
      <c r="D102" s="13"/>
      <c r="E102" s="13"/>
      <c r="F102" s="13"/>
      <c r="G102" s="13"/>
      <c r="H102" s="14">
        <v>8</v>
      </c>
      <c r="I102" s="14">
        <v>8</v>
      </c>
      <c r="J102" s="14">
        <v>8</v>
      </c>
      <c r="K102" s="14">
        <v>8</v>
      </c>
      <c r="L102" s="14">
        <v>8</v>
      </c>
      <c r="M102" s="14">
        <v>8</v>
      </c>
      <c r="N102" s="14">
        <v>8</v>
      </c>
      <c r="O102" s="14">
        <v>8</v>
      </c>
      <c r="P102" s="14">
        <v>8</v>
      </c>
      <c r="Q102" s="14">
        <v>8</v>
      </c>
      <c r="R102" s="14">
        <f>$H$102+$I$102+$J$102+$K$102+$L$102+$M$102+$N$102+$O$102+$P$102+$Q$102</f>
        <v>80</v>
      </c>
      <c r="S102" s="16">
        <v>1</v>
      </c>
      <c r="T102" s="15">
        <f>ROUND($R$102*$S$102,3)</f>
        <v>80</v>
      </c>
      <c r="U102" s="61"/>
      <c r="V102" s="60"/>
      <c r="W102" s="57">
        <f>ROUND($V$102+$U$102,2)</f>
        <v>0</v>
      </c>
      <c r="X102" s="57">
        <f>ROUND($R$102*$U$102,2)</f>
        <v>0</v>
      </c>
      <c r="Y102" s="57">
        <f>ROUND($T$102*$V$102,2)</f>
        <v>0</v>
      </c>
      <c r="Z102" s="57">
        <f>ROUND($Y$102+$X$102,2)</f>
        <v>0</v>
      </c>
      <c r="AA102" s="18" t="s">
        <v>183</v>
      </c>
      <c r="AB102" s="67"/>
    </row>
    <row r="103" spans="1:28" s="1" customFormat="1" ht="33" customHeight="1" outlineLevel="5" x14ac:dyDescent="0.2">
      <c r="A103" s="11"/>
      <c r="B103" s="12" t="s">
        <v>184</v>
      </c>
      <c r="C103" s="13" t="s">
        <v>96</v>
      </c>
      <c r="D103" s="13"/>
      <c r="E103" s="13"/>
      <c r="F103" s="13"/>
      <c r="G103" s="13"/>
      <c r="H103" s="14">
        <v>8</v>
      </c>
      <c r="I103" s="14">
        <v>8</v>
      </c>
      <c r="J103" s="14">
        <v>8</v>
      </c>
      <c r="K103" s="14">
        <v>8</v>
      </c>
      <c r="L103" s="14">
        <v>8</v>
      </c>
      <c r="M103" s="14">
        <v>8</v>
      </c>
      <c r="N103" s="14">
        <v>8</v>
      </c>
      <c r="O103" s="14">
        <v>8</v>
      </c>
      <c r="P103" s="14">
        <v>8</v>
      </c>
      <c r="Q103" s="14">
        <v>8</v>
      </c>
      <c r="R103" s="14">
        <f>$H$103+$I$103+$J$103+$K$103+$L$103+$M$103+$N$103+$O$103+$P$103+$Q$103</f>
        <v>80</v>
      </c>
      <c r="S103" s="16">
        <v>1</v>
      </c>
      <c r="T103" s="15">
        <f>ROUND($R$103*$S$103,3)</f>
        <v>80</v>
      </c>
      <c r="U103" s="61"/>
      <c r="V103" s="60"/>
      <c r="W103" s="57">
        <f>ROUND($V$103+$U$103,2)</f>
        <v>0</v>
      </c>
      <c r="X103" s="57">
        <f>ROUND($R$103*$U$103,2)</f>
        <v>0</v>
      </c>
      <c r="Y103" s="57">
        <f>ROUND($T$103*$V$103,2)</f>
        <v>0</v>
      </c>
      <c r="Z103" s="57">
        <f>ROUND($Y$103+$X$103,2)</f>
        <v>0</v>
      </c>
      <c r="AA103" s="18" t="s">
        <v>97</v>
      </c>
      <c r="AB103" s="67"/>
    </row>
    <row r="104" spans="1:28" s="1" customFormat="1" ht="12" customHeight="1" outlineLevel="4" x14ac:dyDescent="0.2">
      <c r="A104" s="7"/>
      <c r="B104" s="8" t="s">
        <v>185</v>
      </c>
      <c r="C104" s="9"/>
      <c r="D104" s="9"/>
      <c r="E104" s="9"/>
      <c r="F104" s="9"/>
      <c r="G104" s="9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62"/>
      <c r="V104" s="62"/>
      <c r="W104" s="56"/>
      <c r="X104" s="56">
        <f>ROUND($X$105+$X$106,2)</f>
        <v>0</v>
      </c>
      <c r="Y104" s="56">
        <f>ROUND($Y$105+$Y$106,2)</f>
        <v>0</v>
      </c>
      <c r="Z104" s="56">
        <f>ROUND($Z$105+$Z$106,2)</f>
        <v>0</v>
      </c>
      <c r="AA104" s="10"/>
      <c r="AB104" s="62"/>
    </row>
    <row r="105" spans="1:28" s="1" customFormat="1" ht="33" customHeight="1" outlineLevel="5" x14ac:dyDescent="0.2">
      <c r="A105" s="11"/>
      <c r="B105" s="12" t="s">
        <v>186</v>
      </c>
      <c r="C105" s="13" t="s">
        <v>96</v>
      </c>
      <c r="D105" s="13" t="s">
        <v>145</v>
      </c>
      <c r="E105" s="13"/>
      <c r="F105" s="13"/>
      <c r="G105" s="13"/>
      <c r="H105" s="14">
        <v>45</v>
      </c>
      <c r="I105" s="14">
        <v>45</v>
      </c>
      <c r="J105" s="14">
        <v>45</v>
      </c>
      <c r="K105" s="14">
        <v>35</v>
      </c>
      <c r="L105" s="14">
        <v>60</v>
      </c>
      <c r="M105" s="14">
        <v>60</v>
      </c>
      <c r="N105" s="14">
        <v>60</v>
      </c>
      <c r="O105" s="14">
        <v>42</v>
      </c>
      <c r="P105" s="14">
        <v>42</v>
      </c>
      <c r="Q105" s="14">
        <v>42</v>
      </c>
      <c r="R105" s="14">
        <f>$H$105+$I$105+$J$105+$K$105+$L$105+$M$105+$N$105+$O$105+$P$105+$Q$105</f>
        <v>476</v>
      </c>
      <c r="S105" s="16">
        <v>1</v>
      </c>
      <c r="T105" s="15">
        <f>ROUND($R$105*$S$105,3)</f>
        <v>476</v>
      </c>
      <c r="U105" s="61"/>
      <c r="V105" s="60"/>
      <c r="W105" s="57">
        <f>ROUND($V$105+$U$105,2)</f>
        <v>0</v>
      </c>
      <c r="X105" s="57">
        <f>ROUND($R$105*$U$105,2)</f>
        <v>0</v>
      </c>
      <c r="Y105" s="57">
        <f>ROUND($T$105*$V$105,2)</f>
        <v>0</v>
      </c>
      <c r="Z105" s="57">
        <f>ROUND($Y$105+$X$105,2)</f>
        <v>0</v>
      </c>
      <c r="AA105" s="18" t="s">
        <v>187</v>
      </c>
      <c r="AB105" s="67"/>
    </row>
    <row r="106" spans="1:28" s="1" customFormat="1" ht="33" customHeight="1" outlineLevel="5" x14ac:dyDescent="0.2">
      <c r="A106" s="11"/>
      <c r="B106" s="12" t="s">
        <v>188</v>
      </c>
      <c r="C106" s="13" t="s">
        <v>96</v>
      </c>
      <c r="D106" s="13" t="s">
        <v>145</v>
      </c>
      <c r="E106" s="13"/>
      <c r="F106" s="13"/>
      <c r="G106" s="13"/>
      <c r="H106" s="14">
        <v>60</v>
      </c>
      <c r="I106" s="14">
        <v>45</v>
      </c>
      <c r="J106" s="14">
        <v>45</v>
      </c>
      <c r="K106" s="14">
        <v>60</v>
      </c>
      <c r="L106" s="14">
        <v>50</v>
      </c>
      <c r="M106" s="14">
        <v>50</v>
      </c>
      <c r="N106" s="14">
        <v>50</v>
      </c>
      <c r="O106" s="14">
        <v>70</v>
      </c>
      <c r="P106" s="14">
        <v>70</v>
      </c>
      <c r="Q106" s="14">
        <v>70</v>
      </c>
      <c r="R106" s="14">
        <f>$H$106+$I$106+$J$106+$K$106+$L$106+$M$106+$N$106+$O$106+$P$106+$Q$106</f>
        <v>570</v>
      </c>
      <c r="S106" s="16">
        <v>1</v>
      </c>
      <c r="T106" s="15">
        <f>ROUND($R$106*$S$106,3)</f>
        <v>570</v>
      </c>
      <c r="U106" s="61"/>
      <c r="V106" s="60"/>
      <c r="W106" s="57">
        <f>ROUND($V$106+$U$106,2)</f>
        <v>0</v>
      </c>
      <c r="X106" s="57">
        <f>ROUND($R$106*$U$106,2)</f>
        <v>0</v>
      </c>
      <c r="Y106" s="57">
        <f>ROUND($T$106*$V$106,2)</f>
        <v>0</v>
      </c>
      <c r="Z106" s="57">
        <f>ROUND($Y$106+$X$106,2)</f>
        <v>0</v>
      </c>
      <c r="AA106" s="18" t="s">
        <v>187</v>
      </c>
      <c r="AB106" s="67"/>
    </row>
    <row r="107" spans="1:28" s="1" customFormat="1" ht="12" customHeight="1" outlineLevel="4" x14ac:dyDescent="0.2">
      <c r="A107" s="7"/>
      <c r="B107" s="8" t="s">
        <v>189</v>
      </c>
      <c r="C107" s="9"/>
      <c r="D107" s="9"/>
      <c r="E107" s="9"/>
      <c r="F107" s="9"/>
      <c r="G107" s="9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62"/>
      <c r="V107" s="62"/>
      <c r="W107" s="56"/>
      <c r="X107" s="56">
        <f>ROUND($X$110,2)</f>
        <v>0</v>
      </c>
      <c r="Y107" s="56">
        <f>ROUND($Y$110,2)</f>
        <v>0</v>
      </c>
      <c r="Z107" s="56">
        <f>ROUND($Z$110,2)</f>
        <v>0</v>
      </c>
      <c r="AA107" s="10"/>
      <c r="AB107" s="62"/>
    </row>
    <row r="108" spans="1:28" s="1" customFormat="1" ht="12" customHeight="1" outlineLevel="5" x14ac:dyDescent="0.2">
      <c r="A108" s="7"/>
      <c r="B108" s="8" t="s">
        <v>189</v>
      </c>
      <c r="C108" s="9"/>
      <c r="D108" s="9"/>
      <c r="E108" s="9"/>
      <c r="F108" s="9"/>
      <c r="G108" s="9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62"/>
      <c r="V108" s="62"/>
      <c r="W108" s="56"/>
      <c r="X108" s="56">
        <f>ROUND($X$110,2)</f>
        <v>0</v>
      </c>
      <c r="Y108" s="56">
        <f>ROUND($Y$110,2)</f>
        <v>0</v>
      </c>
      <c r="Z108" s="56">
        <f>ROUND($Z$110,2)</f>
        <v>0</v>
      </c>
      <c r="AA108" s="10"/>
      <c r="AB108" s="62"/>
    </row>
    <row r="109" spans="1:28" s="19" customFormat="1" ht="32.1" customHeight="1" outlineLevel="6" x14ac:dyDescent="0.15">
      <c r="A109" s="20">
        <v>66</v>
      </c>
      <c r="B109" s="21" t="s">
        <v>190</v>
      </c>
      <c r="C109" s="22" t="s">
        <v>69</v>
      </c>
      <c r="D109" s="22"/>
      <c r="E109" s="22"/>
      <c r="F109" s="22"/>
      <c r="G109" s="22"/>
      <c r="H109" s="23">
        <v>10</v>
      </c>
      <c r="I109" s="23">
        <v>10</v>
      </c>
      <c r="J109" s="23">
        <v>4</v>
      </c>
      <c r="K109" s="23">
        <v>6</v>
      </c>
      <c r="L109" s="23">
        <v>8</v>
      </c>
      <c r="M109" s="23">
        <v>8</v>
      </c>
      <c r="N109" s="23">
        <v>8</v>
      </c>
      <c r="O109" s="23">
        <v>8</v>
      </c>
      <c r="P109" s="23">
        <v>8</v>
      </c>
      <c r="Q109" s="23">
        <v>8</v>
      </c>
      <c r="R109" s="23">
        <v>78</v>
      </c>
      <c r="S109" s="24"/>
      <c r="T109" s="24">
        <f>$T$110</f>
        <v>78</v>
      </c>
      <c r="U109" s="64"/>
      <c r="V109" s="64"/>
      <c r="W109" s="58">
        <f>ROUND($Z$109/$T$109,2)</f>
        <v>0</v>
      </c>
      <c r="X109" s="58">
        <f>ROUND($X$110,2)</f>
        <v>0</v>
      </c>
      <c r="Y109" s="58">
        <f>ROUND($Y$110,2)</f>
        <v>0</v>
      </c>
      <c r="Z109" s="58">
        <f>ROUND($Z$110,2)</f>
        <v>0</v>
      </c>
      <c r="AA109" s="25" t="s">
        <v>191</v>
      </c>
      <c r="AB109" s="68"/>
    </row>
    <row r="110" spans="1:28" s="26" customFormat="1" ht="11.1" customHeight="1" outlineLevel="7" x14ac:dyDescent="0.2">
      <c r="A110" s="27"/>
      <c r="B110" s="28" t="s">
        <v>31</v>
      </c>
      <c r="C110" s="29" t="s">
        <v>69</v>
      </c>
      <c r="D110" s="29"/>
      <c r="E110" s="29"/>
      <c r="F110" s="29"/>
      <c r="G110" s="29"/>
      <c r="H110" s="30">
        <v>10</v>
      </c>
      <c r="I110" s="30">
        <v>10</v>
      </c>
      <c r="J110" s="30">
        <v>4</v>
      </c>
      <c r="K110" s="30">
        <v>6</v>
      </c>
      <c r="L110" s="30">
        <v>8</v>
      </c>
      <c r="M110" s="30">
        <v>8</v>
      </c>
      <c r="N110" s="30">
        <v>8</v>
      </c>
      <c r="O110" s="30">
        <v>8</v>
      </c>
      <c r="P110" s="30">
        <v>8</v>
      </c>
      <c r="Q110" s="30">
        <v>8</v>
      </c>
      <c r="R110" s="30">
        <f>$H$110+$I$110+$J$110+$K$110+$L$110+$M$110+$N$110+$O$110+$P$110+$Q$110</f>
        <v>78</v>
      </c>
      <c r="S110" s="30">
        <v>1</v>
      </c>
      <c r="T110" s="31">
        <f>ROUND($R$110*$S$110,3)</f>
        <v>78</v>
      </c>
      <c r="U110" s="65"/>
      <c r="V110" s="66"/>
      <c r="W110" s="59">
        <f>ROUND($V$110+$U$110,2)</f>
        <v>0</v>
      </c>
      <c r="X110" s="59">
        <f>ROUND($R$110*$U$110,2)</f>
        <v>0</v>
      </c>
      <c r="Y110" s="59">
        <f>ROUND($T$110*$V$110,2)</f>
        <v>0</v>
      </c>
      <c r="Z110" s="59">
        <f>ROUND($Y$110+$X$110,2)</f>
        <v>0</v>
      </c>
      <c r="AA110" s="31"/>
      <c r="AB110" s="69"/>
    </row>
    <row r="111" spans="1:28" s="1" customFormat="1" ht="12" customHeight="1" outlineLevel="4" x14ac:dyDescent="0.2">
      <c r="A111" s="7"/>
      <c r="B111" s="8" t="s">
        <v>192</v>
      </c>
      <c r="C111" s="9"/>
      <c r="D111" s="9"/>
      <c r="E111" s="9"/>
      <c r="F111" s="9"/>
      <c r="G111" s="9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62"/>
      <c r="V111" s="62"/>
      <c r="W111" s="56"/>
      <c r="X111" s="56">
        <f>ROUND($X$113+$X$114+$X$115,2)</f>
        <v>0</v>
      </c>
      <c r="Y111" s="56">
        <f>ROUND($Y$113+$Y$114+$Y$115,2)</f>
        <v>0</v>
      </c>
      <c r="Z111" s="56">
        <f>ROUND($Z$113+$Z$114+$Z$115,2)</f>
        <v>0</v>
      </c>
      <c r="AA111" s="10"/>
      <c r="AB111" s="62"/>
    </row>
    <row r="112" spans="1:28" s="1" customFormat="1" ht="12" customHeight="1" outlineLevel="5" x14ac:dyDescent="0.2">
      <c r="A112" s="7"/>
      <c r="B112" s="8" t="s">
        <v>193</v>
      </c>
      <c r="C112" s="9"/>
      <c r="D112" s="9"/>
      <c r="E112" s="9"/>
      <c r="F112" s="9"/>
      <c r="G112" s="9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62"/>
      <c r="V112" s="62"/>
      <c r="W112" s="56"/>
      <c r="X112" s="56">
        <f>ROUND($X$113+$X$114+$X$115,2)</f>
        <v>0</v>
      </c>
      <c r="Y112" s="56">
        <f>ROUND($Y$113+$Y$114+$Y$115,2)</f>
        <v>0</v>
      </c>
      <c r="Z112" s="56">
        <f>ROUND($Z$113+$Z$114+$Z$115,2)</f>
        <v>0</v>
      </c>
      <c r="AA112" s="10"/>
      <c r="AB112" s="62"/>
    </row>
    <row r="113" spans="1:28" s="1" customFormat="1" ht="11.1" customHeight="1" outlineLevel="6" x14ac:dyDescent="0.2">
      <c r="A113" s="11"/>
      <c r="B113" s="12" t="s">
        <v>194</v>
      </c>
      <c r="C113" s="13" t="s">
        <v>69</v>
      </c>
      <c r="D113" s="13" t="s">
        <v>145</v>
      </c>
      <c r="E113" s="13"/>
      <c r="F113" s="13"/>
      <c r="G113" s="13"/>
      <c r="H113" s="14">
        <v>4</v>
      </c>
      <c r="I113" s="14">
        <v>4</v>
      </c>
      <c r="J113" s="14">
        <v>8</v>
      </c>
      <c r="K113" s="14">
        <v>6</v>
      </c>
      <c r="L113" s="14">
        <v>14</v>
      </c>
      <c r="M113" s="14">
        <v>14</v>
      </c>
      <c r="N113" s="14">
        <v>14</v>
      </c>
      <c r="O113" s="14">
        <v>12</v>
      </c>
      <c r="P113" s="14">
        <v>12</v>
      </c>
      <c r="Q113" s="14">
        <v>12</v>
      </c>
      <c r="R113" s="14">
        <f>$H$113+$I$113+$J$113+$K$113+$L$113+$M$113+$N$113+$O$113+$P$113+$Q$113</f>
        <v>100</v>
      </c>
      <c r="S113" s="16">
        <v>1</v>
      </c>
      <c r="T113" s="15">
        <f>ROUND($R$113*$S$113,3)</f>
        <v>100</v>
      </c>
      <c r="U113" s="61"/>
      <c r="V113" s="60"/>
      <c r="W113" s="57">
        <f>ROUND($V$113+$U$113,2)</f>
        <v>0</v>
      </c>
      <c r="X113" s="57">
        <f>ROUND($R$113*$U$113,2)</f>
        <v>0</v>
      </c>
      <c r="Y113" s="57">
        <f>ROUND($T$113*$V$113,2)</f>
        <v>0</v>
      </c>
      <c r="Z113" s="57">
        <f>ROUND($Y$113+$X$113,2)</f>
        <v>0</v>
      </c>
      <c r="AA113" s="18"/>
      <c r="AB113" s="67"/>
    </row>
    <row r="114" spans="1:28" s="1" customFormat="1" ht="11.1" customHeight="1" outlineLevel="6" x14ac:dyDescent="0.2">
      <c r="A114" s="11"/>
      <c r="B114" s="12" t="s">
        <v>195</v>
      </c>
      <c r="C114" s="13" t="s">
        <v>69</v>
      </c>
      <c r="D114" s="13" t="s">
        <v>145</v>
      </c>
      <c r="E114" s="13"/>
      <c r="F114" s="13"/>
      <c r="G114" s="13"/>
      <c r="H114" s="14">
        <v>4</v>
      </c>
      <c r="I114" s="14">
        <v>4</v>
      </c>
      <c r="J114" s="14">
        <v>4</v>
      </c>
      <c r="K114" s="14">
        <v>4</v>
      </c>
      <c r="L114" s="14">
        <v>4</v>
      </c>
      <c r="M114" s="14">
        <v>4</v>
      </c>
      <c r="N114" s="14">
        <v>4</v>
      </c>
      <c r="O114" s="14">
        <v>4</v>
      </c>
      <c r="P114" s="14">
        <v>4</v>
      </c>
      <c r="Q114" s="14">
        <v>4</v>
      </c>
      <c r="R114" s="14">
        <f>$H$114+$I$114+$J$114+$K$114+$L$114+$M$114+$N$114+$O$114+$P$114+$Q$114</f>
        <v>40</v>
      </c>
      <c r="S114" s="16">
        <v>1</v>
      </c>
      <c r="T114" s="15">
        <f>ROUND($R$114*$S$114,3)</f>
        <v>40</v>
      </c>
      <c r="U114" s="61"/>
      <c r="V114" s="60"/>
      <c r="W114" s="57">
        <f>ROUND($V$114+$U$114,2)</f>
        <v>0</v>
      </c>
      <c r="X114" s="57">
        <f>ROUND($R$114*$U$114,2)</f>
        <v>0</v>
      </c>
      <c r="Y114" s="57">
        <f>ROUND($T$114*$V$114,2)</f>
        <v>0</v>
      </c>
      <c r="Z114" s="57">
        <f>ROUND($Y$114+$X$114,2)</f>
        <v>0</v>
      </c>
      <c r="AA114" s="18"/>
      <c r="AB114" s="67"/>
    </row>
    <row r="115" spans="1:28" s="1" customFormat="1" ht="11.1" customHeight="1" outlineLevel="6" x14ac:dyDescent="0.2">
      <c r="A115" s="11"/>
      <c r="B115" s="12" t="s">
        <v>196</v>
      </c>
      <c r="C115" s="13" t="s">
        <v>69</v>
      </c>
      <c r="D115" s="13" t="s">
        <v>145</v>
      </c>
      <c r="E115" s="13"/>
      <c r="F115" s="13"/>
      <c r="G115" s="13"/>
      <c r="H115" s="14">
        <v>4</v>
      </c>
      <c r="I115" s="14">
        <v>4</v>
      </c>
      <c r="J115" s="15"/>
      <c r="K115" s="14">
        <v>2</v>
      </c>
      <c r="L115" s="15"/>
      <c r="M115" s="15"/>
      <c r="N115" s="15"/>
      <c r="O115" s="15"/>
      <c r="P115" s="15"/>
      <c r="Q115" s="15"/>
      <c r="R115" s="14">
        <f>$H$115+$I$115+$J$115+$K$115+$L$115+$M$115+$N$115+$O$115+$P$115+$Q$115</f>
        <v>10</v>
      </c>
      <c r="S115" s="16">
        <v>1</v>
      </c>
      <c r="T115" s="15">
        <f>ROUND($R$115*$S$115,3)</f>
        <v>10</v>
      </c>
      <c r="U115" s="61"/>
      <c r="V115" s="60"/>
      <c r="W115" s="57">
        <f>ROUND($V$115+$U$115,2)</f>
        <v>0</v>
      </c>
      <c r="X115" s="57">
        <f>ROUND($R$115*$U$115,2)</f>
        <v>0</v>
      </c>
      <c r="Y115" s="57">
        <f>ROUND($T$115*$V$115,2)</f>
        <v>0</v>
      </c>
      <c r="Z115" s="57">
        <f>ROUND($Y$115+$X$115,2)</f>
        <v>0</v>
      </c>
      <c r="AA115" s="18"/>
      <c r="AB115" s="67"/>
    </row>
    <row r="116" spans="1:28" s="1" customFormat="1" ht="12" customHeight="1" outlineLevel="3" x14ac:dyDescent="0.2">
      <c r="A116" s="7"/>
      <c r="B116" s="8" t="s">
        <v>197</v>
      </c>
      <c r="C116" s="9"/>
      <c r="D116" s="9"/>
      <c r="E116" s="9"/>
      <c r="F116" s="9"/>
      <c r="G116" s="9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62"/>
      <c r="V116" s="62"/>
      <c r="W116" s="56"/>
      <c r="X116" s="56">
        <f>ROUND($X$120+$X$122+$X$124+$X$126+$X$128,2)</f>
        <v>0</v>
      </c>
      <c r="Y116" s="56">
        <f>ROUND($Y$120+$Y$122+$Y$124+$Y$126+$Y$128,2)</f>
        <v>0</v>
      </c>
      <c r="Z116" s="56">
        <f>ROUND($Z$120+$Z$122+$Z$124+$Z$126+$Z$128,2)</f>
        <v>0</v>
      </c>
      <c r="AA116" s="10"/>
      <c r="AB116" s="62"/>
    </row>
    <row r="117" spans="1:28" s="1" customFormat="1" ht="12" customHeight="1" outlineLevel="4" x14ac:dyDescent="0.2">
      <c r="A117" s="7"/>
      <c r="B117" s="8" t="s">
        <v>198</v>
      </c>
      <c r="C117" s="9"/>
      <c r="D117" s="9"/>
      <c r="E117" s="9"/>
      <c r="F117" s="9"/>
      <c r="G117" s="9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62"/>
      <c r="V117" s="62"/>
      <c r="W117" s="56"/>
      <c r="X117" s="56">
        <f>ROUND($X$120+$X$122+$X$124+$X$126+$X$128,2)</f>
        <v>0</v>
      </c>
      <c r="Y117" s="56">
        <f>ROUND($Y$120+$Y$122+$Y$124+$Y$126+$Y$128,2)</f>
        <v>0</v>
      </c>
      <c r="Z117" s="56">
        <f>ROUND($Z$120+$Z$122+$Z$124+$Z$126+$Z$128,2)</f>
        <v>0</v>
      </c>
      <c r="AA117" s="10"/>
      <c r="AB117" s="62"/>
    </row>
    <row r="118" spans="1:28" s="1" customFormat="1" ht="12" customHeight="1" outlineLevel="5" x14ac:dyDescent="0.2">
      <c r="A118" s="7"/>
      <c r="B118" s="8" t="s">
        <v>199</v>
      </c>
      <c r="C118" s="9"/>
      <c r="D118" s="9"/>
      <c r="E118" s="9"/>
      <c r="F118" s="9"/>
      <c r="G118" s="9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62"/>
      <c r="V118" s="62"/>
      <c r="W118" s="56"/>
      <c r="X118" s="56">
        <f>ROUND($X$120,2)</f>
        <v>0</v>
      </c>
      <c r="Y118" s="56">
        <f>ROUND($Y$120,2)</f>
        <v>0</v>
      </c>
      <c r="Z118" s="56">
        <f>ROUND($Z$120,2)</f>
        <v>0</v>
      </c>
      <c r="AA118" s="10"/>
      <c r="AB118" s="62"/>
    </row>
    <row r="119" spans="1:28" s="19" customFormat="1" ht="32.1" customHeight="1" outlineLevel="6" x14ac:dyDescent="0.15">
      <c r="A119" s="20">
        <v>70</v>
      </c>
      <c r="B119" s="21" t="s">
        <v>200</v>
      </c>
      <c r="C119" s="22" t="s">
        <v>69</v>
      </c>
      <c r="D119" s="22"/>
      <c r="E119" s="22"/>
      <c r="F119" s="22"/>
      <c r="G119" s="22"/>
      <c r="H119" s="23">
        <v>1</v>
      </c>
      <c r="I119" s="23">
        <v>1</v>
      </c>
      <c r="J119" s="23">
        <v>1</v>
      </c>
      <c r="K119" s="23">
        <v>1</v>
      </c>
      <c r="L119" s="23">
        <v>1</v>
      </c>
      <c r="M119" s="23">
        <v>1</v>
      </c>
      <c r="N119" s="23">
        <v>1</v>
      </c>
      <c r="O119" s="23">
        <v>1</v>
      </c>
      <c r="P119" s="23">
        <v>1</v>
      </c>
      <c r="Q119" s="23">
        <v>1</v>
      </c>
      <c r="R119" s="23">
        <v>10</v>
      </c>
      <c r="S119" s="24"/>
      <c r="T119" s="24">
        <f>$T$120</f>
        <v>10</v>
      </c>
      <c r="U119" s="64"/>
      <c r="V119" s="64"/>
      <c r="W119" s="58">
        <f>ROUND($Z$119/$T$119,2)</f>
        <v>0</v>
      </c>
      <c r="X119" s="58">
        <f>ROUND($X$120,2)</f>
        <v>0</v>
      </c>
      <c r="Y119" s="58">
        <f>ROUND($Y$120,2)</f>
        <v>0</v>
      </c>
      <c r="Z119" s="58">
        <f>ROUND($Z$120,2)</f>
        <v>0</v>
      </c>
      <c r="AA119" s="25" t="s">
        <v>201</v>
      </c>
      <c r="AB119" s="68"/>
    </row>
    <row r="120" spans="1:28" s="26" customFormat="1" ht="11.1" customHeight="1" outlineLevel="7" x14ac:dyDescent="0.2">
      <c r="A120" s="27"/>
      <c r="B120" s="28" t="s">
        <v>31</v>
      </c>
      <c r="C120" s="29" t="s">
        <v>69</v>
      </c>
      <c r="D120" s="29"/>
      <c r="E120" s="29"/>
      <c r="F120" s="29"/>
      <c r="G120" s="29"/>
      <c r="H120" s="30">
        <v>1</v>
      </c>
      <c r="I120" s="30">
        <v>1</v>
      </c>
      <c r="J120" s="30">
        <v>1</v>
      </c>
      <c r="K120" s="30">
        <v>1</v>
      </c>
      <c r="L120" s="30">
        <v>1</v>
      </c>
      <c r="M120" s="30">
        <v>1</v>
      </c>
      <c r="N120" s="30">
        <v>1</v>
      </c>
      <c r="O120" s="30">
        <v>1</v>
      </c>
      <c r="P120" s="30">
        <v>1</v>
      </c>
      <c r="Q120" s="30">
        <v>1</v>
      </c>
      <c r="R120" s="30">
        <f>$H$120+$I$120+$J$120+$K$120+$L$120+$M$120+$N$120+$O$120+$P$120+$Q$120</f>
        <v>10</v>
      </c>
      <c r="S120" s="30">
        <v>1</v>
      </c>
      <c r="T120" s="31">
        <f>ROUND($R$120*$S$120,3)</f>
        <v>10</v>
      </c>
      <c r="U120" s="65"/>
      <c r="V120" s="66"/>
      <c r="W120" s="59">
        <f>ROUND($V$120+$U$120,2)</f>
        <v>0</v>
      </c>
      <c r="X120" s="59">
        <f>ROUND($R$120*$U$120,2)</f>
        <v>0</v>
      </c>
      <c r="Y120" s="59">
        <f>ROUND($T$120*$V$120,2)</f>
        <v>0</v>
      </c>
      <c r="Z120" s="59">
        <f>ROUND($Y$120+$X$120,2)</f>
        <v>0</v>
      </c>
      <c r="AA120" s="31"/>
      <c r="AB120" s="69"/>
    </row>
    <row r="121" spans="1:28" s="1" customFormat="1" ht="12" customHeight="1" outlineLevel="5" x14ac:dyDescent="0.2">
      <c r="A121" s="7"/>
      <c r="B121" s="8" t="s">
        <v>202</v>
      </c>
      <c r="C121" s="9"/>
      <c r="D121" s="9"/>
      <c r="E121" s="9"/>
      <c r="F121" s="9"/>
      <c r="G121" s="9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62"/>
      <c r="V121" s="62"/>
      <c r="W121" s="56"/>
      <c r="X121" s="56">
        <f>ROUND($X$122,2)</f>
        <v>0</v>
      </c>
      <c r="Y121" s="56">
        <f>ROUND($Y$122,2)</f>
        <v>0</v>
      </c>
      <c r="Z121" s="56">
        <f>ROUND($Z$122,2)</f>
        <v>0</v>
      </c>
      <c r="AA121" s="10"/>
      <c r="AB121" s="62"/>
    </row>
    <row r="122" spans="1:28" s="1" customFormat="1" ht="21.95" customHeight="1" outlineLevel="6" x14ac:dyDescent="0.2">
      <c r="A122" s="11"/>
      <c r="B122" s="12" t="s">
        <v>203</v>
      </c>
      <c r="C122" s="13" t="s">
        <v>96</v>
      </c>
      <c r="D122" s="13" t="s">
        <v>136</v>
      </c>
      <c r="E122" s="13"/>
      <c r="F122" s="13"/>
      <c r="G122" s="13"/>
      <c r="H122" s="14">
        <v>4.5</v>
      </c>
      <c r="I122" s="14">
        <v>4.5</v>
      </c>
      <c r="J122" s="14">
        <v>4.5</v>
      </c>
      <c r="K122" s="14">
        <v>4.5</v>
      </c>
      <c r="L122" s="14">
        <v>8.5</v>
      </c>
      <c r="M122" s="14">
        <v>8.5</v>
      </c>
      <c r="N122" s="14">
        <v>8.5</v>
      </c>
      <c r="O122" s="14">
        <v>8.5</v>
      </c>
      <c r="P122" s="14">
        <v>8.5</v>
      </c>
      <c r="Q122" s="14">
        <v>8.5</v>
      </c>
      <c r="R122" s="14">
        <f>$H$122+$I$122+$J$122+$K$122+$L$122+$M$122+$N$122+$O$122+$P$122+$Q$122</f>
        <v>69</v>
      </c>
      <c r="S122" s="16">
        <v>1</v>
      </c>
      <c r="T122" s="15">
        <f>ROUND($R$122*$S$122,3)</f>
        <v>69</v>
      </c>
      <c r="U122" s="61"/>
      <c r="V122" s="60"/>
      <c r="W122" s="57">
        <f>ROUND($V$122+$U$122,2)</f>
        <v>0</v>
      </c>
      <c r="X122" s="57">
        <f>ROUND($R$122*$U$122,2)</f>
        <v>0</v>
      </c>
      <c r="Y122" s="57">
        <f>ROUND($T$122*$V$122,2)</f>
        <v>0</v>
      </c>
      <c r="Z122" s="57">
        <f>ROUND($Y$122+$X$122,2)</f>
        <v>0</v>
      </c>
      <c r="AA122" s="18"/>
      <c r="AB122" s="67"/>
    </row>
    <row r="123" spans="1:28" s="1" customFormat="1" ht="12" customHeight="1" outlineLevel="5" x14ac:dyDescent="0.2">
      <c r="A123" s="7"/>
      <c r="B123" s="8" t="s">
        <v>204</v>
      </c>
      <c r="C123" s="9"/>
      <c r="D123" s="9"/>
      <c r="E123" s="9"/>
      <c r="F123" s="9"/>
      <c r="G123" s="9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62"/>
      <c r="V123" s="62"/>
      <c r="W123" s="56"/>
      <c r="X123" s="56">
        <f>ROUND($X$124,2)</f>
        <v>0</v>
      </c>
      <c r="Y123" s="56">
        <f>ROUND($Y$124,2)</f>
        <v>0</v>
      </c>
      <c r="Z123" s="56">
        <f>ROUND($Z$124,2)</f>
        <v>0</v>
      </c>
      <c r="AA123" s="10"/>
      <c r="AB123" s="62"/>
    </row>
    <row r="124" spans="1:28" s="1" customFormat="1" ht="66.95" customHeight="1" outlineLevel="6" x14ac:dyDescent="0.2">
      <c r="A124" s="11"/>
      <c r="B124" s="12" t="s">
        <v>205</v>
      </c>
      <c r="C124" s="13" t="s">
        <v>206</v>
      </c>
      <c r="D124" s="13"/>
      <c r="E124" s="13"/>
      <c r="F124" s="13"/>
      <c r="G124" s="13"/>
      <c r="H124" s="14">
        <v>2</v>
      </c>
      <c r="I124" s="14">
        <v>2</v>
      </c>
      <c r="J124" s="14">
        <v>2</v>
      </c>
      <c r="K124" s="14">
        <v>2</v>
      </c>
      <c r="L124" s="14">
        <v>3.6</v>
      </c>
      <c r="M124" s="14">
        <v>3.6</v>
      </c>
      <c r="N124" s="14">
        <v>3.6</v>
      </c>
      <c r="O124" s="14">
        <v>3.6</v>
      </c>
      <c r="P124" s="14">
        <v>3.6</v>
      </c>
      <c r="Q124" s="14">
        <v>3.6</v>
      </c>
      <c r="R124" s="14">
        <f>$H$124+$I$124+$J$124+$K$124+$L$124+$M$124+$N$124+$O$124+$P$124+$Q$124</f>
        <v>29.600000000000005</v>
      </c>
      <c r="S124" s="16">
        <v>1</v>
      </c>
      <c r="T124" s="15">
        <f>ROUND($R$124*$S$124,3)</f>
        <v>29.6</v>
      </c>
      <c r="U124" s="61"/>
      <c r="V124" s="61"/>
      <c r="W124" s="57">
        <f>ROUND($V$124+$U$124,2)</f>
        <v>0</v>
      </c>
      <c r="X124" s="57">
        <f>ROUND($R$124*$U$124,2)</f>
        <v>0</v>
      </c>
      <c r="Y124" s="57">
        <f>ROUND($T$124*$V$124,2)</f>
        <v>0</v>
      </c>
      <c r="Z124" s="57">
        <f>ROUND($Y$124+$X$124,2)</f>
        <v>0</v>
      </c>
      <c r="AA124" s="18" t="s">
        <v>207</v>
      </c>
      <c r="AB124" s="67"/>
    </row>
    <row r="125" spans="1:28" s="1" customFormat="1" ht="12" customHeight="1" outlineLevel="5" x14ac:dyDescent="0.2">
      <c r="A125" s="7"/>
      <c r="B125" s="8" t="s">
        <v>208</v>
      </c>
      <c r="C125" s="9"/>
      <c r="D125" s="9"/>
      <c r="E125" s="9"/>
      <c r="F125" s="9"/>
      <c r="G125" s="9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62"/>
      <c r="V125" s="62"/>
      <c r="W125" s="56"/>
      <c r="X125" s="56">
        <f>ROUND($X$126,2)</f>
        <v>0</v>
      </c>
      <c r="Y125" s="56">
        <f>ROUND($Y$126,2)</f>
        <v>0</v>
      </c>
      <c r="Z125" s="56">
        <f>ROUND($Z$126,2)</f>
        <v>0</v>
      </c>
      <c r="AA125" s="10"/>
      <c r="AB125" s="62"/>
    </row>
    <row r="126" spans="1:28" s="1" customFormat="1" ht="21.95" customHeight="1" outlineLevel="6" x14ac:dyDescent="0.2">
      <c r="A126" s="11"/>
      <c r="B126" s="12" t="s">
        <v>209</v>
      </c>
      <c r="C126" s="13" t="s">
        <v>69</v>
      </c>
      <c r="D126" s="13"/>
      <c r="E126" s="13"/>
      <c r="F126" s="13"/>
      <c r="G126" s="13"/>
      <c r="H126" s="14">
        <v>3</v>
      </c>
      <c r="I126" s="14">
        <v>3</v>
      </c>
      <c r="J126" s="14">
        <v>3</v>
      </c>
      <c r="K126" s="14">
        <v>3</v>
      </c>
      <c r="L126" s="14">
        <v>4</v>
      </c>
      <c r="M126" s="14">
        <v>4</v>
      </c>
      <c r="N126" s="14">
        <v>4</v>
      </c>
      <c r="O126" s="14">
        <v>4</v>
      </c>
      <c r="P126" s="14">
        <v>4</v>
      </c>
      <c r="Q126" s="14">
        <v>4</v>
      </c>
      <c r="R126" s="14">
        <f>$H$126+$I$126+$J$126+$K$126+$L$126+$M$126+$N$126+$O$126+$P$126+$Q$126</f>
        <v>36</v>
      </c>
      <c r="S126" s="16">
        <v>1</v>
      </c>
      <c r="T126" s="15">
        <f>ROUND($R$126*$S$126,3)</f>
        <v>36</v>
      </c>
      <c r="U126" s="61"/>
      <c r="V126" s="61"/>
      <c r="W126" s="57">
        <f>ROUND($V$126+$U$126,2)</f>
        <v>0</v>
      </c>
      <c r="X126" s="57">
        <f>ROUND($R$126*$U$126,2)</f>
        <v>0</v>
      </c>
      <c r="Y126" s="57">
        <f>ROUND($T$126*$V$126,2)</f>
        <v>0</v>
      </c>
      <c r="Z126" s="57">
        <f>ROUND($Y$126+$X$126,2)</f>
        <v>0</v>
      </c>
      <c r="AA126" s="18"/>
      <c r="AB126" s="67"/>
    </row>
    <row r="127" spans="1:28" s="1" customFormat="1" ht="12" customHeight="1" outlineLevel="5" x14ac:dyDescent="0.2">
      <c r="A127" s="7"/>
      <c r="B127" s="8" t="s">
        <v>210</v>
      </c>
      <c r="C127" s="9"/>
      <c r="D127" s="9"/>
      <c r="E127" s="9"/>
      <c r="F127" s="9"/>
      <c r="G127" s="9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62"/>
      <c r="V127" s="62"/>
      <c r="W127" s="56"/>
      <c r="X127" s="56">
        <f>ROUND($X$128,2)</f>
        <v>0</v>
      </c>
      <c r="Y127" s="56">
        <f>ROUND($Y$128,2)</f>
        <v>0</v>
      </c>
      <c r="Z127" s="56">
        <f>ROUND($Z$128,2)</f>
        <v>0</v>
      </c>
      <c r="AA127" s="10"/>
      <c r="AB127" s="62"/>
    </row>
    <row r="128" spans="1:28" s="1" customFormat="1" ht="11.1" customHeight="1" outlineLevel="6" x14ac:dyDescent="0.2">
      <c r="A128" s="11"/>
      <c r="B128" s="12" t="s">
        <v>211</v>
      </c>
      <c r="C128" s="13" t="s">
        <v>69</v>
      </c>
      <c r="D128" s="13"/>
      <c r="E128" s="13"/>
      <c r="F128" s="13"/>
      <c r="G128" s="13"/>
      <c r="H128" s="14">
        <v>1</v>
      </c>
      <c r="I128" s="14">
        <v>1</v>
      </c>
      <c r="J128" s="14">
        <v>1</v>
      </c>
      <c r="K128" s="14">
        <v>1</v>
      </c>
      <c r="L128" s="14">
        <v>1</v>
      </c>
      <c r="M128" s="14">
        <v>1</v>
      </c>
      <c r="N128" s="14">
        <v>1</v>
      </c>
      <c r="O128" s="14">
        <v>1</v>
      </c>
      <c r="P128" s="14">
        <v>1</v>
      </c>
      <c r="Q128" s="14">
        <v>1</v>
      </c>
      <c r="R128" s="14">
        <f>$H$128+$I$128+$J$128+$K$128+$L$128+$M$128+$N$128+$O$128+$P$128+$Q$128</f>
        <v>10</v>
      </c>
      <c r="S128" s="16">
        <v>1</v>
      </c>
      <c r="T128" s="15">
        <f>ROUND($R$128*$S$128,3)</f>
        <v>10</v>
      </c>
      <c r="U128" s="61"/>
      <c r="V128" s="63"/>
      <c r="W128" s="57">
        <f>ROUND($V$128+$U$128,2)</f>
        <v>0</v>
      </c>
      <c r="X128" s="57">
        <f>ROUND($R$128*$U$128,2)</f>
        <v>0</v>
      </c>
      <c r="Y128" s="57">
        <f>ROUND($T$128*$V$128,2)</f>
        <v>0</v>
      </c>
      <c r="Z128" s="57">
        <f>ROUND($Y$128+$X$128,2)</f>
        <v>0</v>
      </c>
      <c r="AA128" s="18"/>
      <c r="AB128" s="67"/>
    </row>
    <row r="129" spans="1:28" s="4" customFormat="1" ht="12" customHeight="1" x14ac:dyDescent="0.2">
      <c r="A129" s="32"/>
      <c r="B129" s="33" t="s">
        <v>212</v>
      </c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5"/>
      <c r="Y129" s="35"/>
      <c r="Z129" s="35">
        <f>ROUND($Z$13,2)</f>
        <v>0</v>
      </c>
      <c r="AA129" s="35"/>
      <c r="AB129" s="35"/>
    </row>
    <row r="130" spans="1:28" s="1" customFormat="1" ht="11.1" customHeight="1" x14ac:dyDescent="0.2">
      <c r="A130" s="36"/>
      <c r="B130" s="37" t="s">
        <v>213</v>
      </c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Z130" s="15"/>
      <c r="AA130" s="15"/>
      <c r="AB130" s="15"/>
    </row>
    <row r="131" spans="1:28" s="26" customFormat="1" ht="11.1" customHeight="1" x14ac:dyDescent="0.2">
      <c r="A131" s="39"/>
      <c r="B131" s="40" t="s">
        <v>214</v>
      </c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2">
        <f>ROUND($Y$13,2)</f>
        <v>0</v>
      </c>
      <c r="AA131" s="43"/>
      <c r="AB131" s="43"/>
    </row>
    <row r="132" spans="1:28" s="26" customFormat="1" ht="11.1" customHeight="1" x14ac:dyDescent="0.2">
      <c r="A132" s="39"/>
      <c r="B132" s="40" t="s">
        <v>215</v>
      </c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4">
        <f>ROUND($X$13,2)</f>
        <v>0</v>
      </c>
      <c r="AA132" s="31"/>
      <c r="AB132" s="31"/>
    </row>
    <row r="133" spans="1:28" s="26" customFormat="1" ht="11.1" customHeight="1" x14ac:dyDescent="0.2">
      <c r="A133" s="39"/>
      <c r="B133" s="40" t="s">
        <v>216</v>
      </c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4">
        <f>ROUND(($Z$129)*0.166666666666666,2)</f>
        <v>0</v>
      </c>
      <c r="AA133" s="31"/>
      <c r="AB133" s="31"/>
    </row>
    <row r="134" spans="1:28" s="1" customFormat="1" ht="44.1" customHeight="1" x14ac:dyDescent="0.2">
      <c r="A134" s="38"/>
      <c r="B134" s="45" t="s">
        <v>217</v>
      </c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41">
        <f>ROUND($X$135+$X$136+$X$137+$X$138+$X$139+$X$140+$X$141+$X$142+$X$143+$X$144+$X$145+$X$146,2)</f>
        <v>0</v>
      </c>
      <c r="Y134" s="41">
        <f>ROUND($Y$135+$Y$136+$Y$137+$Y$138+$Y$139+$Y$140+$Y$141+$Y$142+$Y$143+$Y$144+$Y$145+$Y$146,2)</f>
        <v>0</v>
      </c>
      <c r="Z134" s="41">
        <f>ROUND($Z$135+$Z$136+$Z$137+$Z$138+$Z$139+$Z$140+$Z$141+$Z$142+$Z$143+$Z$144+$Z$145+$Z$146,2)</f>
        <v>0</v>
      </c>
      <c r="AA134" s="38"/>
      <c r="AB134" s="38"/>
    </row>
    <row r="135" spans="1:28" s="1" customFormat="1" ht="11.1" customHeight="1" x14ac:dyDescent="0.2">
      <c r="A135" s="60"/>
      <c r="B135" s="60"/>
      <c r="C135" s="60"/>
      <c r="D135" s="70"/>
      <c r="E135" s="70"/>
      <c r="F135" s="70"/>
      <c r="G135" s="7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71">
        <f>$F$135+$G$135+$H$135+$I$135+$J$135+$K$135+$L$135+$M$135+$N$135+$O$135+$P$135+$Q$135</f>
        <v>0</v>
      </c>
      <c r="S135" s="72">
        <v>1</v>
      </c>
      <c r="T135" s="71">
        <f>ROUND($R$135*$S$135,3)</f>
        <v>0</v>
      </c>
      <c r="U135" s="60"/>
      <c r="V135" s="60"/>
      <c r="W135" s="71">
        <f>ROUND($V$135+$U$135,2)</f>
        <v>0</v>
      </c>
      <c r="X135" s="15">
        <f>ROUND($R$135*$U$135,2)</f>
        <v>0</v>
      </c>
      <c r="Y135" s="15">
        <f>ROUND($T$135*$V$135,2)</f>
        <v>0</v>
      </c>
      <c r="Z135" s="15">
        <f>ROUND($Y$135+$X$135,2)</f>
        <v>0</v>
      </c>
      <c r="AA135" s="38"/>
      <c r="AB135" s="17"/>
    </row>
    <row r="136" spans="1:28" s="1" customFormat="1" ht="11.1" customHeight="1" x14ac:dyDescent="0.2">
      <c r="A136" s="60"/>
      <c r="B136" s="60"/>
      <c r="C136" s="60"/>
      <c r="D136" s="70"/>
      <c r="E136" s="70"/>
      <c r="F136" s="70"/>
      <c r="G136" s="7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71">
        <f>$F$136+$G$136+$H$136+$I$136+$J$136+$K$136+$L$136+$M$136+$N$136+$O$136+$P$136+$Q$136</f>
        <v>0</v>
      </c>
      <c r="S136" s="72">
        <v>1</v>
      </c>
      <c r="T136" s="71">
        <f>ROUND($R$136*$S$136,3)</f>
        <v>0</v>
      </c>
      <c r="U136" s="60"/>
      <c r="V136" s="60"/>
      <c r="W136" s="71">
        <f>ROUND($V$136+$U$136,2)</f>
        <v>0</v>
      </c>
      <c r="X136" s="15">
        <f>ROUND($R$136*$U$136,2)</f>
        <v>0</v>
      </c>
      <c r="Y136" s="15">
        <f>ROUND($T$136*$V$136,2)</f>
        <v>0</v>
      </c>
      <c r="Z136" s="15">
        <f>ROUND($Y$136+$X$136,2)</f>
        <v>0</v>
      </c>
      <c r="AA136" s="38"/>
      <c r="AB136" s="17"/>
    </row>
    <row r="137" spans="1:28" s="1" customFormat="1" ht="11.1" customHeight="1" x14ac:dyDescent="0.2">
      <c r="A137" s="60"/>
      <c r="B137" s="60"/>
      <c r="C137" s="60"/>
      <c r="D137" s="70"/>
      <c r="E137" s="70"/>
      <c r="F137" s="70"/>
      <c r="G137" s="7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71">
        <f>$F$137+$G$137+$H$137+$I$137+$J$137+$K$137+$L$137+$M$137+$N$137+$O$137+$P$137+$Q$137</f>
        <v>0</v>
      </c>
      <c r="S137" s="72">
        <v>1</v>
      </c>
      <c r="T137" s="71">
        <f>ROUND($R$137*$S$137,3)</f>
        <v>0</v>
      </c>
      <c r="U137" s="60"/>
      <c r="V137" s="60"/>
      <c r="W137" s="71">
        <f>ROUND($V$137+$U$137,2)</f>
        <v>0</v>
      </c>
      <c r="X137" s="15">
        <f>ROUND($R$137*$U$137,2)</f>
        <v>0</v>
      </c>
      <c r="Y137" s="15">
        <f>ROUND($T$137*$V$137,2)</f>
        <v>0</v>
      </c>
      <c r="Z137" s="15">
        <f>ROUND($Y$137+$X$137,2)</f>
        <v>0</v>
      </c>
      <c r="AA137" s="38"/>
      <c r="AB137" s="17"/>
    </row>
    <row r="138" spans="1:28" s="1" customFormat="1" ht="11.1" customHeight="1" x14ac:dyDescent="0.2">
      <c r="A138" s="60"/>
      <c r="B138" s="60"/>
      <c r="C138" s="60"/>
      <c r="D138" s="70"/>
      <c r="E138" s="70"/>
      <c r="F138" s="70"/>
      <c r="G138" s="7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71">
        <f>$F$138+$G$138+$H$138+$I$138+$J$138+$K$138+$L$138+$M$138+$N$138+$O$138+$P$138+$Q$138</f>
        <v>0</v>
      </c>
      <c r="S138" s="72">
        <v>1</v>
      </c>
      <c r="T138" s="71">
        <f>ROUND($R$138*$S$138,3)</f>
        <v>0</v>
      </c>
      <c r="U138" s="60"/>
      <c r="V138" s="60"/>
      <c r="W138" s="71">
        <f>ROUND($V$138+$U$138,2)</f>
        <v>0</v>
      </c>
      <c r="X138" s="15">
        <f>ROUND($R$138*$U$138,2)</f>
        <v>0</v>
      </c>
      <c r="Y138" s="15">
        <f>ROUND($T$138*$V$138,2)</f>
        <v>0</v>
      </c>
      <c r="Z138" s="15">
        <f>ROUND($Y$138+$X$138,2)</f>
        <v>0</v>
      </c>
      <c r="AA138" s="38"/>
      <c r="AB138" s="17"/>
    </row>
    <row r="139" spans="1:28" s="1" customFormat="1" ht="11.1" customHeight="1" x14ac:dyDescent="0.2">
      <c r="A139" s="60"/>
      <c r="B139" s="60"/>
      <c r="C139" s="60"/>
      <c r="D139" s="70"/>
      <c r="E139" s="70"/>
      <c r="F139" s="70"/>
      <c r="G139" s="7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71">
        <f>$F$139+$G$139+$H$139+$I$139+$J$139+$K$139+$L$139+$M$139+$N$139+$O$139+$P$139+$Q$139</f>
        <v>0</v>
      </c>
      <c r="S139" s="72">
        <v>1</v>
      </c>
      <c r="T139" s="71">
        <f>ROUND($R$139*$S$139,3)</f>
        <v>0</v>
      </c>
      <c r="U139" s="60"/>
      <c r="V139" s="60"/>
      <c r="W139" s="71">
        <f>ROUND($V$139+$U$139,2)</f>
        <v>0</v>
      </c>
      <c r="X139" s="15">
        <f>ROUND($R$139*$U$139,2)</f>
        <v>0</v>
      </c>
      <c r="Y139" s="15">
        <f>ROUND($T$139*$V$139,2)</f>
        <v>0</v>
      </c>
      <c r="Z139" s="15">
        <f>ROUND($Y$139+$X$139,2)</f>
        <v>0</v>
      </c>
      <c r="AA139" s="38"/>
      <c r="AB139" s="17"/>
    </row>
    <row r="140" spans="1:28" s="1" customFormat="1" ht="11.1" customHeight="1" x14ac:dyDescent="0.2">
      <c r="A140" s="60"/>
      <c r="B140" s="60"/>
      <c r="C140" s="60"/>
      <c r="D140" s="70"/>
      <c r="E140" s="70"/>
      <c r="F140" s="70"/>
      <c r="G140" s="7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71">
        <f>$F$140+$G$140+$H$140+$I$140+$J$140+$K$140+$L$140+$M$140+$N$140+$O$140+$P$140+$Q$140</f>
        <v>0</v>
      </c>
      <c r="S140" s="72">
        <v>1</v>
      </c>
      <c r="T140" s="71">
        <f>ROUND($R$140*$S$140,3)</f>
        <v>0</v>
      </c>
      <c r="U140" s="60"/>
      <c r="V140" s="60"/>
      <c r="W140" s="71">
        <f>ROUND($V$140+$U$140,2)</f>
        <v>0</v>
      </c>
      <c r="X140" s="15">
        <f>ROUND($R$140*$U$140,2)</f>
        <v>0</v>
      </c>
      <c r="Y140" s="15">
        <f>ROUND($T$140*$V$140,2)</f>
        <v>0</v>
      </c>
      <c r="Z140" s="15">
        <f>ROUND($Y$140+$X$140,2)</f>
        <v>0</v>
      </c>
      <c r="AA140" s="38"/>
      <c r="AB140" s="17"/>
    </row>
    <row r="141" spans="1:28" s="1" customFormat="1" ht="11.1" customHeight="1" x14ac:dyDescent="0.2">
      <c r="A141" s="60"/>
      <c r="B141" s="60"/>
      <c r="C141" s="60"/>
      <c r="D141" s="70"/>
      <c r="E141" s="70"/>
      <c r="F141" s="70"/>
      <c r="G141" s="7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71">
        <f>$F$141+$G$141+$H$141+$I$141+$J$141+$K$141+$L$141+$M$141+$N$141+$O$141+$P$141+$Q$141</f>
        <v>0</v>
      </c>
      <c r="S141" s="72">
        <v>1</v>
      </c>
      <c r="T141" s="71">
        <f>ROUND($R$141*$S$141,3)</f>
        <v>0</v>
      </c>
      <c r="U141" s="60"/>
      <c r="V141" s="60"/>
      <c r="W141" s="71">
        <f>ROUND($V$141+$U$141,2)</f>
        <v>0</v>
      </c>
      <c r="X141" s="15">
        <f>ROUND($R$141*$U$141,2)</f>
        <v>0</v>
      </c>
      <c r="Y141" s="15">
        <f>ROUND($T$141*$V$141,2)</f>
        <v>0</v>
      </c>
      <c r="Z141" s="15">
        <f>ROUND($Y$141+$X$141,2)</f>
        <v>0</v>
      </c>
      <c r="AA141" s="38"/>
      <c r="AB141" s="17"/>
    </row>
    <row r="142" spans="1:28" s="1" customFormat="1" ht="11.1" customHeight="1" x14ac:dyDescent="0.2">
      <c r="A142" s="60"/>
      <c r="B142" s="60"/>
      <c r="C142" s="60"/>
      <c r="D142" s="70"/>
      <c r="E142" s="70"/>
      <c r="F142" s="70"/>
      <c r="G142" s="7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71">
        <f>$F$142+$G$142+$H$142+$I$142+$J$142+$K$142+$L$142+$M$142+$N$142+$O$142+$P$142+$Q$142</f>
        <v>0</v>
      </c>
      <c r="S142" s="72">
        <v>1</v>
      </c>
      <c r="T142" s="71">
        <f>ROUND($R$142*$S$142,3)</f>
        <v>0</v>
      </c>
      <c r="U142" s="60"/>
      <c r="V142" s="60"/>
      <c r="W142" s="71">
        <f>ROUND($V$142+$U$142,2)</f>
        <v>0</v>
      </c>
      <c r="X142" s="15">
        <f>ROUND($R$142*$U$142,2)</f>
        <v>0</v>
      </c>
      <c r="Y142" s="15">
        <f>ROUND($T$142*$V$142,2)</f>
        <v>0</v>
      </c>
      <c r="Z142" s="15">
        <f>ROUND($Y$142+$X$142,2)</f>
        <v>0</v>
      </c>
      <c r="AA142" s="38"/>
      <c r="AB142" s="17"/>
    </row>
    <row r="143" spans="1:28" s="1" customFormat="1" ht="11.1" customHeight="1" x14ac:dyDescent="0.2">
      <c r="A143" s="60"/>
      <c r="B143" s="60"/>
      <c r="C143" s="60"/>
      <c r="D143" s="70"/>
      <c r="E143" s="70"/>
      <c r="F143" s="70"/>
      <c r="G143" s="7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71">
        <f>$F$143+$G$143+$H$143+$I$143+$J$143+$K$143+$L$143+$M$143+$N$143+$O$143+$P$143+$Q$143</f>
        <v>0</v>
      </c>
      <c r="S143" s="72">
        <v>1</v>
      </c>
      <c r="T143" s="71">
        <f>ROUND($R$143*$S$143,3)</f>
        <v>0</v>
      </c>
      <c r="U143" s="60"/>
      <c r="V143" s="60"/>
      <c r="W143" s="71">
        <f>ROUND($V$143+$U$143,2)</f>
        <v>0</v>
      </c>
      <c r="X143" s="15">
        <f>ROUND($R$143*$U$143,2)</f>
        <v>0</v>
      </c>
      <c r="Y143" s="15">
        <f>ROUND($T$143*$V$143,2)</f>
        <v>0</v>
      </c>
      <c r="Z143" s="15">
        <f>ROUND($Y$143+$X$143,2)</f>
        <v>0</v>
      </c>
      <c r="AA143" s="38"/>
      <c r="AB143" s="17"/>
    </row>
    <row r="144" spans="1:28" s="1" customFormat="1" ht="11.1" customHeight="1" x14ac:dyDescent="0.2">
      <c r="A144" s="60"/>
      <c r="B144" s="60"/>
      <c r="C144" s="60"/>
      <c r="D144" s="70"/>
      <c r="E144" s="70"/>
      <c r="F144" s="70"/>
      <c r="G144" s="7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71">
        <f>$F$144+$G$144+$H$144+$I$144+$J$144+$K$144+$L$144+$M$144+$N$144+$O$144+$P$144+$Q$144</f>
        <v>0</v>
      </c>
      <c r="S144" s="72">
        <v>1</v>
      </c>
      <c r="T144" s="71">
        <f>ROUND($R$144*$S$144,3)</f>
        <v>0</v>
      </c>
      <c r="U144" s="60"/>
      <c r="V144" s="60"/>
      <c r="W144" s="71">
        <f>ROUND($V$144+$U$144,2)</f>
        <v>0</v>
      </c>
      <c r="X144" s="15">
        <f>ROUND($R$144*$U$144,2)</f>
        <v>0</v>
      </c>
      <c r="Y144" s="15">
        <f>ROUND($T$144*$V$144,2)</f>
        <v>0</v>
      </c>
      <c r="Z144" s="15">
        <f>ROUND($Y$144+$X$144,2)</f>
        <v>0</v>
      </c>
      <c r="AA144" s="38"/>
      <c r="AB144" s="17"/>
    </row>
    <row r="145" spans="1:28" s="1" customFormat="1" ht="11.1" customHeight="1" x14ac:dyDescent="0.2">
      <c r="A145" s="60"/>
      <c r="B145" s="60"/>
      <c r="C145" s="60"/>
      <c r="D145" s="70"/>
      <c r="E145" s="70"/>
      <c r="F145" s="70"/>
      <c r="G145" s="7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71">
        <f>$F$145+$G$145+$H$145+$I$145+$J$145+$K$145+$L$145+$M$145+$N$145+$O$145+$P$145+$Q$145</f>
        <v>0</v>
      </c>
      <c r="S145" s="72">
        <v>1</v>
      </c>
      <c r="T145" s="71">
        <f>ROUND($R$145*$S$145,3)</f>
        <v>0</v>
      </c>
      <c r="U145" s="60"/>
      <c r="V145" s="60"/>
      <c r="W145" s="71">
        <f>ROUND($V$145+$U$145,2)</f>
        <v>0</v>
      </c>
      <c r="X145" s="15">
        <f>ROUND($R$145*$U$145,2)</f>
        <v>0</v>
      </c>
      <c r="Y145" s="15">
        <f>ROUND($T$145*$V$145,2)</f>
        <v>0</v>
      </c>
      <c r="Z145" s="15">
        <f>ROUND($Y$145+$X$145,2)</f>
        <v>0</v>
      </c>
      <c r="AA145" s="38"/>
      <c r="AB145" s="17"/>
    </row>
    <row r="146" spans="1:28" s="1" customFormat="1" ht="11.1" customHeight="1" x14ac:dyDescent="0.2">
      <c r="A146" s="60"/>
      <c r="B146" s="60"/>
      <c r="C146" s="60"/>
      <c r="D146" s="70"/>
      <c r="E146" s="70"/>
      <c r="F146" s="70"/>
      <c r="G146" s="7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71">
        <f>$F$146+$G$146+$H$146+$I$146+$J$146+$K$146+$L$146+$M$146+$N$146+$O$146+$P$146+$Q$146</f>
        <v>0</v>
      </c>
      <c r="S146" s="72">
        <v>1</v>
      </c>
      <c r="T146" s="71">
        <f>ROUND($R$146*$S$146,3)</f>
        <v>0</v>
      </c>
      <c r="U146" s="60"/>
      <c r="V146" s="60"/>
      <c r="W146" s="71">
        <f>ROUND($V$146+$U$146,2)</f>
        <v>0</v>
      </c>
      <c r="X146" s="15">
        <f>ROUND($R$146*$U$146,2)</f>
        <v>0</v>
      </c>
      <c r="Y146" s="15">
        <f>ROUND($T$146*$V$146,2)</f>
        <v>0</v>
      </c>
      <c r="Z146" s="15">
        <f>ROUND($Y$146+$X$146,2)</f>
        <v>0</v>
      </c>
      <c r="AA146" s="38"/>
      <c r="AB146" s="17"/>
    </row>
    <row r="147" spans="1:28" s="1" customFormat="1" ht="11.1" customHeight="1" x14ac:dyDescent="0.2"/>
    <row r="148" spans="1:28" s="1" customFormat="1" ht="11.1" customHeight="1" x14ac:dyDescent="0.2">
      <c r="A148" s="26" t="s">
        <v>218</v>
      </c>
    </row>
    <row r="149" spans="1:28" s="1" customFormat="1" ht="11.1" customHeight="1" x14ac:dyDescent="0.2"/>
    <row r="150" spans="1:28" s="1" customFormat="1" ht="11.1" customHeight="1" x14ac:dyDescent="0.2">
      <c r="A150" s="46"/>
      <c r="B150" s="1" t="s">
        <v>219</v>
      </c>
    </row>
    <row r="151" spans="1:28" s="1" customFormat="1" ht="11.1" customHeight="1" x14ac:dyDescent="0.2">
      <c r="A151" s="1" t="s">
        <v>220</v>
      </c>
    </row>
  </sheetData>
  <sheetProtection algorithmName="SHA-512" hashValue="cL/IE/vMgDy1O1PV+vVE0RvDl0wSzZU+HdEwWSETCoo5KaRwtGWK3z/bmH4TkgcLNIEIJoLGrU3cjNMmrn82+Q==" saltValue="TfMw2b/D3c5Ewz5uZLD4wQ==" spinCount="100000" sheet="1" objects="1" scenario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Колобова Наталья Алексеевна</cp:lastModifiedBy>
  <dcterms:modified xsi:type="dcterms:W3CDTF">2025-02-17T10:20:41Z</dcterms:modified>
</cp:coreProperties>
</file>