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Мягкая кровля\претенденту Кровля ИЖД 5 этап ЖК Ритмы\"/>
    </mc:Choice>
  </mc:AlternateContent>
  <xr:revisionPtr revIDLastSave="0" documentId="13_ncr:1_{D39D284A-E248-4330-AE38-6123428D4295}" xr6:coauthVersionLast="45" xr6:coauthVersionMax="45" xr10:uidLastSave="{00000000-0000-0000-0000-000000000000}"/>
  <bookViews>
    <workbookView xWindow="0" yWindow="0" windowWidth="28800" windowHeight="1560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43" i="1" l="1"/>
  <c r="N43" i="1"/>
  <c r="P43" i="1" s="1"/>
  <c r="U43" i="1" s="1"/>
  <c r="S42" i="1"/>
  <c r="N42" i="1"/>
  <c r="T42" i="1" s="1"/>
  <c r="S41" i="1"/>
  <c r="N41" i="1"/>
  <c r="P41" i="1" s="1"/>
  <c r="U41" i="1" s="1"/>
  <c r="S40" i="1"/>
  <c r="N40" i="1"/>
  <c r="T40" i="1" s="1"/>
  <c r="S39" i="1"/>
  <c r="N39" i="1"/>
  <c r="P39" i="1" s="1"/>
  <c r="U39" i="1" s="1"/>
  <c r="S38" i="1"/>
  <c r="N38" i="1"/>
  <c r="T38" i="1" s="1"/>
  <c r="S37" i="1"/>
  <c r="N37" i="1"/>
  <c r="P37" i="1" s="1"/>
  <c r="U37" i="1" s="1"/>
  <c r="S36" i="1"/>
  <c r="N36" i="1"/>
  <c r="T36" i="1" s="1"/>
  <c r="S35" i="1"/>
  <c r="N35" i="1"/>
  <c r="P35" i="1" s="1"/>
  <c r="U35" i="1" s="1"/>
  <c r="S34" i="1"/>
  <c r="N34" i="1"/>
  <c r="T34" i="1" s="1"/>
  <c r="S33" i="1"/>
  <c r="N33" i="1"/>
  <c r="P33" i="1" s="1"/>
  <c r="U33" i="1" s="1"/>
  <c r="S32" i="1"/>
  <c r="N32" i="1"/>
  <c r="T32" i="1" s="1"/>
  <c r="T25" i="1"/>
  <c r="S25" i="1"/>
  <c r="P25" i="1"/>
  <c r="U25" i="1" s="1"/>
  <c r="N25" i="1"/>
  <c r="T24" i="1"/>
  <c r="T23" i="1" s="1"/>
  <c r="S24" i="1"/>
  <c r="P24" i="1"/>
  <c r="U24" i="1" s="1"/>
  <c r="N24" i="1"/>
  <c r="P23" i="1"/>
  <c r="S22" i="1"/>
  <c r="N22" i="1"/>
  <c r="P22" i="1" s="1"/>
  <c r="T20" i="1"/>
  <c r="S20" i="1"/>
  <c r="P20" i="1"/>
  <c r="U20" i="1" s="1"/>
  <c r="N20" i="1"/>
  <c r="T19" i="1"/>
  <c r="S19" i="1"/>
  <c r="P19" i="1"/>
  <c r="U19" i="1" s="1"/>
  <c r="N19" i="1"/>
  <c r="T18" i="1"/>
  <c r="S18" i="1"/>
  <c r="P18" i="1"/>
  <c r="U18" i="1" s="1"/>
  <c r="N18" i="1"/>
  <c r="T17" i="1"/>
  <c r="V25" i="1" l="1"/>
  <c r="V19" i="1"/>
  <c r="V20" i="1"/>
  <c r="U22" i="1"/>
  <c r="U13" i="1" s="1"/>
  <c r="V28" i="1" s="1"/>
  <c r="P21" i="1"/>
  <c r="U23" i="1"/>
  <c r="V24" i="1"/>
  <c r="V23" i="1" s="1"/>
  <c r="S23" i="1" s="1"/>
  <c r="V37" i="1"/>
  <c r="U17" i="1"/>
  <c r="V18" i="1"/>
  <c r="T22" i="1"/>
  <c r="T16" i="1" s="1"/>
  <c r="P32" i="1"/>
  <c r="U32" i="1" s="1"/>
  <c r="T33" i="1"/>
  <c r="P34" i="1"/>
  <c r="U34" i="1" s="1"/>
  <c r="V34" i="1" s="1"/>
  <c r="T35" i="1"/>
  <c r="V35" i="1" s="1"/>
  <c r="P36" i="1"/>
  <c r="U36" i="1" s="1"/>
  <c r="V36" i="1" s="1"/>
  <c r="T37" i="1"/>
  <c r="P38" i="1"/>
  <c r="U38" i="1" s="1"/>
  <c r="V38" i="1" s="1"/>
  <c r="T39" i="1"/>
  <c r="V39" i="1" s="1"/>
  <c r="P40" i="1"/>
  <c r="U40" i="1" s="1"/>
  <c r="V40" i="1" s="1"/>
  <c r="T41" i="1"/>
  <c r="V41" i="1" s="1"/>
  <c r="P42" i="1"/>
  <c r="U42" i="1" s="1"/>
  <c r="V42" i="1" s="1"/>
  <c r="T43" i="1"/>
  <c r="V43" i="1" s="1"/>
  <c r="P17" i="1"/>
  <c r="T14" i="1" l="1"/>
  <c r="U16" i="1"/>
  <c r="T31" i="1"/>
  <c r="U14" i="1"/>
  <c r="U15" i="1"/>
  <c r="V33" i="1"/>
  <c r="V22" i="1"/>
  <c r="V21" i="1" s="1"/>
  <c r="S21" i="1" s="1"/>
  <c r="U21" i="1"/>
  <c r="U31" i="1"/>
  <c r="V32" i="1"/>
  <c r="V31" i="1" s="1"/>
  <c r="T21" i="1"/>
  <c r="T15" i="1"/>
  <c r="V14" i="1"/>
  <c r="V17" i="1"/>
  <c r="S17" i="1" s="1"/>
  <c r="V15" i="1"/>
  <c r="V13" i="1"/>
  <c r="V26" i="1" s="1"/>
  <c r="V30" i="1" s="1"/>
  <c r="V16" i="1"/>
  <c r="T13" i="1"/>
  <c r="V29" i="1" s="1"/>
</calcChain>
</file>

<file path=xl/sharedStrings.xml><?xml version="1.0" encoding="utf-8"?>
<sst xmlns="http://schemas.openxmlformats.org/spreadsheetml/2006/main" count="89" uniqueCount="79">
  <si>
    <t>Приложение</t>
  </si>
  <si>
    <t>К договору</t>
  </si>
  <si>
    <t>Расшифровка стоимости работ</t>
  </si>
  <si>
    <t>(5 этап) ИЖД ЖК "Ритмы"</t>
  </si>
  <si>
    <t>Металлические конструкции  ИЖД 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</si>
  <si>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</si>
  <si>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</si>
  <si>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</si>
  <si>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</si>
  <si>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</si>
  <si>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</si>
  <si>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</si>
  <si>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</si>
  <si>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</si>
  <si>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</si>
  <si>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</si>
  <si>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</si>
  <si>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</si>
  <si>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</si>
  <si>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</si>
  <si>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</si>
  <si>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ИЖД 72 Тип 4</t>
  </si>
  <si>
    <t>ИЖД 73 Тип 4.1</t>
  </si>
  <si>
    <t>ИЖД 74 Тип 4</t>
  </si>
  <si>
    <t>ИЖД 75 Тип 5.1</t>
  </si>
  <si>
    <t>ИЖД 76 Тип 5</t>
  </si>
  <si>
    <t>ИЖД 77 Тип 5.1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</si>
  <si>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</si>
  <si>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</si>
  <si>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</si>
  <si>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</si>
  <si>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</si>
  <si>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</si>
  <si>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</si>
  <si>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</si>
  <si>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</si>
  <si>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</si>
  <si>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</si>
  <si>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</si>
  <si>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</si>
  <si>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</si>
  <si>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</si>
  <si>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</si>
  <si>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</si>
  <si>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</si>
  <si>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</si>
  <si>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</si>
  <si>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</si>
  <si>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</si>
  <si>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</si>
  <si>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</si>
  <si>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</si>
  <si>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</si>
  <si>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</si>
  <si>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Строительно-монтажные работы</t>
  </si>
  <si>
    <t>Стены, перегородки, перекрытия выше отм. 0.000</t>
  </si>
  <si>
    <t>Металлические конструкции</t>
  </si>
  <si>
    <t>Металлическая рама из профильных труб</t>
  </si>
  <si>
    <t>Изготовление металлической рамы из профильных труб</t>
  </si>
  <si>
    <t>м.п.</t>
  </si>
  <si>
    <t>Лист стальной горячекатаный 10 мм</t>
  </si>
  <si>
    <t>тн</t>
  </si>
  <si>
    <t>СТО: Листы размерами: 10х190х190 мм, 10х150х190 мм, 10х225х180 мм, 10х275х225 мм, 10х215х200 мм, 10х200х180 мм</t>
  </si>
  <si>
    <t>Труба стальная профильная 160х160х6</t>
  </si>
  <si>
    <t>Монтаж металлической рамы из профильных труб</t>
  </si>
  <si>
    <t>В стоимость ФОТ включены электроды</t>
  </si>
  <si>
    <t>Окрашивание металлической рамы из профильных труб</t>
  </si>
  <si>
    <t>м2</t>
  </si>
  <si>
    <t>Эмаль КО-198</t>
  </si>
  <si>
    <t>кг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</si>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</sst>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0" borderId="5" xfId="0" applyNumberFormat="1" applyFont="1" applyBorder="1" applyAlignment="1">
      <alignment horizontal="right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X48"/>
  <sheetViews>
    <sheetView tabSelected="1" topLeftCell="C9" workbookViewId="0">
      <selection activeCell="R19" sqref="R19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3" width="12.5" style="1" customWidth="1"/>
    <col min="14" max="14" width="10.83203125" style="1" customWidth="1"/>
    <col min="15" max="15" width="8" style="1" customWidth="1"/>
    <col min="16" max="16" width="12.1640625" style="1" customWidth="1"/>
    <col min="17" max="17" width="9.6640625" style="1" customWidth="1"/>
    <col min="18" max="18" width="11.33203125" style="1" customWidth="1"/>
    <col min="19" max="19" width="12.83203125" style="1" customWidth="1"/>
    <col min="20" max="21" width="14.1640625" style="1" customWidth="1"/>
    <col min="22" max="22" width="16" style="1" customWidth="1"/>
    <col min="23" max="24" width="36.1640625" style="1" customWidth="1"/>
  </cols>
  <sheetData>
    <row r="1" spans="1:24" s="1" customFormat="1" ht="11.1" hidden="1" customHeight="1" x14ac:dyDescent="0.2"/>
    <row r="2" spans="1:24" s="1" customFormat="1" ht="11.1" hidden="1" customHeight="1" x14ac:dyDescent="0.2"/>
    <row r="3" spans="1:24" s="1" customFormat="1" ht="11.1" hidden="1" customHeight="1" x14ac:dyDescent="0.2"/>
    <row r="4" spans="1:24" s="2" customFormat="1" ht="12.95" customHeight="1" x14ac:dyDescent="0.2">
      <c r="W4" s="2" t="s">
        <v>0</v>
      </c>
    </row>
    <row r="5" spans="1:24" s="2" customFormat="1" ht="12.95" customHeight="1" x14ac:dyDescent="0.2">
      <c r="W5" s="3" t="s">
        <v>1</v>
      </c>
    </row>
    <row r="6" spans="1:24" s="2" customFormat="1" ht="12.95" customHeight="1" x14ac:dyDescent="0.2">
      <c r="A6" s="47" t="s">
        <v>2</v>
      </c>
      <c r="B6" s="47"/>
      <c r="C6" s="47"/>
      <c r="D6" s="47"/>
      <c r="E6" s="47"/>
      <c r="F6" s="47"/>
      <c r="G6" s="47"/>
    </row>
    <row r="7" spans="1:24" s="2" customFormat="1" ht="12.95" customHeight="1" x14ac:dyDescent="0.2">
      <c r="A7" s="48" t="s">
        <v>3</v>
      </c>
      <c r="B7" s="48"/>
      <c r="C7" s="48"/>
      <c r="D7" s="48"/>
      <c r="E7" s="48"/>
      <c r="F7" s="48"/>
      <c r="G7" s="48"/>
    </row>
    <row r="8" spans="1:24" s="2" customFormat="1" ht="12.95" customHeight="1" x14ac:dyDescent="0.2">
      <c r="A8" s="48" t="s">
        <v>4</v>
      </c>
      <c r="B8" s="48"/>
      <c r="C8" s="48"/>
      <c r="D8" s="48"/>
      <c r="E8" s="48"/>
      <c r="F8" s="48"/>
      <c r="G8" s="48"/>
    </row>
    <row r="9" spans="1:24" s="1" customFormat="1" ht="11.1" customHeight="1" x14ac:dyDescent="0.2"/>
    <row r="10" spans="1:24" s="4" customFormat="1" ht="30" customHeight="1" x14ac:dyDescent="0.2">
      <c r="A10" s="49" t="s">
        <v>5</v>
      </c>
      <c r="B10" s="51" t="s">
        <v>6</v>
      </c>
      <c r="C10" s="49" t="s">
        <v>7</v>
      </c>
      <c r="D10" s="53" t="s">
        <v>8</v>
      </c>
      <c r="E10" s="53" t="s">
        <v>9</v>
      </c>
      <c r="F10" s="53" t="s">
        <v>10</v>
      </c>
      <c r="G10" s="49" t="s">
        <v>11</v>
      </c>
      <c r="H10" s="55" t="s">
        <v>12</v>
      </c>
      <c r="I10" s="55"/>
      <c r="J10" s="55"/>
      <c r="K10" s="55"/>
      <c r="L10" s="55"/>
      <c r="M10" s="55"/>
      <c r="N10" s="51" t="s">
        <v>13</v>
      </c>
      <c r="O10" s="51" t="s">
        <v>14</v>
      </c>
      <c r="P10" s="51" t="s">
        <v>15</v>
      </c>
      <c r="Q10" s="55" t="s">
        <v>16</v>
      </c>
      <c r="R10" s="55"/>
      <c r="S10" s="55"/>
      <c r="T10" s="55" t="s">
        <v>17</v>
      </c>
      <c r="U10" s="55"/>
      <c r="V10" s="51" t="s">
        <v>18</v>
      </c>
      <c r="W10" s="51" t="s">
        <v>19</v>
      </c>
      <c r="X10" s="51" t="s">
        <v>20</v>
      </c>
    </row>
    <row r="11" spans="1:24" s="4" customFormat="1" ht="36.950000000000003" customHeight="1" x14ac:dyDescent="0.2">
      <c r="A11" s="50"/>
      <c r="B11" s="52"/>
      <c r="C11" s="50"/>
      <c r="D11" s="54"/>
      <c r="E11" s="54"/>
      <c r="F11" s="54"/>
      <c r="G11" s="50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2"/>
      <c r="O11" s="52"/>
      <c r="P11" s="52"/>
      <c r="Q11" s="5" t="s">
        <v>27</v>
      </c>
      <c r="R11" s="5" t="s">
        <v>28</v>
      </c>
      <c r="S11" s="5" t="s">
        <v>29</v>
      </c>
      <c r="T11" s="5" t="s">
        <v>27</v>
      </c>
      <c r="U11" s="5" t="s">
        <v>28</v>
      </c>
      <c r="V11" s="52"/>
      <c r="W11" s="52"/>
      <c r="X11" s="52"/>
    </row>
    <row r="12" spans="1:24" s="1" customFormat="1" ht="11.1" customHeight="1" x14ac:dyDescent="0.2">
      <c r="A12" s="6" t="s">
        <v>30</v>
      </c>
      <c r="B12" s="6" t="s">
        <v>31</v>
      </c>
      <c r="C12" s="6" t="s">
        <v>32</v>
      </c>
      <c r="D12" s="6" t="s">
        <v>33</v>
      </c>
      <c r="E12" s="6" t="s">
        <v>34</v>
      </c>
      <c r="F12" s="6" t="s">
        <v>35</v>
      </c>
      <c r="G12" s="6" t="s">
        <v>36</v>
      </c>
      <c r="H12" s="6" t="s">
        <v>37</v>
      </c>
      <c r="I12" s="6" t="s">
        <v>38</v>
      </c>
      <c r="J12" s="6" t="s">
        <v>39</v>
      </c>
      <c r="K12" s="6" t="s">
        <v>40</v>
      </c>
      <c r="L12" s="6" t="s">
        <v>41</v>
      </c>
      <c r="M12" s="6" t="s">
        <v>42</v>
      </c>
      <c r="N12" s="6" t="s">
        <v>43</v>
      </c>
      <c r="O12" s="6" t="s">
        <v>44</v>
      </c>
      <c r="P12" s="6" t="s">
        <v>45</v>
      </c>
      <c r="Q12" s="6" t="s">
        <v>46</v>
      </c>
      <c r="R12" s="6" t="s">
        <v>47</v>
      </c>
      <c r="S12" s="6" t="s">
        <v>48</v>
      </c>
      <c r="T12" s="6" t="s">
        <v>49</v>
      </c>
      <c r="U12" s="6" t="s">
        <v>50</v>
      </c>
      <c r="V12" s="6" t="s">
        <v>51</v>
      </c>
      <c r="W12" s="6" t="s">
        <v>52</v>
      </c>
      <c r="X12" s="6" t="s">
        <v>53</v>
      </c>
    </row>
    <row r="13" spans="1:24" s="1" customFormat="1" ht="12" customHeight="1" outlineLevel="1" x14ac:dyDescent="0.2">
      <c r="A13" s="7"/>
      <c r="B13" s="8" t="s">
        <v>54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>
        <f>ROUND($T$18+$T$19+$T$20+$T$22+$T$24+$T$25,2)</f>
        <v>0</v>
      </c>
      <c r="U13" s="10">
        <f>ROUND($U$18+$U$19+$U$20+$U$22+$U$24+$U$25,2)</f>
        <v>0</v>
      </c>
      <c r="V13" s="10">
        <f>ROUND($V$18+$V$19+$V$20+$V$22+$V$24+$V$25,2)</f>
        <v>0</v>
      </c>
      <c r="W13" s="10"/>
      <c r="X13" s="10"/>
    </row>
    <row r="14" spans="1:24" s="1" customFormat="1" ht="12" customHeight="1" outlineLevel="2" x14ac:dyDescent="0.2">
      <c r="A14" s="7"/>
      <c r="B14" s="8" t="s">
        <v>55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>
        <f>ROUND($T$18+$T$19+$T$20+$T$22+$T$24+$T$25,2)</f>
        <v>0</v>
      </c>
      <c r="U14" s="10">
        <f>ROUND($U$18+$U$19+$U$20+$U$22+$U$24+$U$25,2)</f>
        <v>0</v>
      </c>
      <c r="V14" s="10">
        <f>ROUND($V$18+$V$19+$V$20+$V$22+$V$24+$V$25,2)</f>
        <v>0</v>
      </c>
      <c r="W14" s="10"/>
      <c r="X14" s="10"/>
    </row>
    <row r="15" spans="1:24" s="1" customFormat="1" ht="12" customHeight="1" outlineLevel="3" x14ac:dyDescent="0.2">
      <c r="A15" s="7"/>
      <c r="B15" s="8" t="s">
        <v>56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>
        <f>ROUND($T$18+$T$19+$T$20+$T$22+$T$24+$T$25,2)</f>
        <v>0</v>
      </c>
      <c r="U15" s="10">
        <f>ROUND($U$18+$U$19+$U$20+$U$22+$U$24+$U$25,2)</f>
        <v>0</v>
      </c>
      <c r="V15" s="10">
        <f>ROUND($V$18+$V$19+$V$20+$V$22+$V$24+$V$25,2)</f>
        <v>0</v>
      </c>
      <c r="W15" s="10"/>
      <c r="X15" s="10"/>
    </row>
    <row r="16" spans="1:24" s="1" customFormat="1" ht="12" customHeight="1" outlineLevel="4" x14ac:dyDescent="0.2">
      <c r="A16" s="7"/>
      <c r="B16" s="8" t="s">
        <v>57</v>
      </c>
      <c r="C16" s="9"/>
      <c r="D16" s="9"/>
      <c r="E16" s="9"/>
      <c r="F16" s="9"/>
      <c r="G16" s="9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>
        <f>ROUND($T$18+$T$19+$T$20+$T$22+$T$24+$T$25,2)</f>
        <v>0</v>
      </c>
      <c r="U16" s="10">
        <f>ROUND($U$18+$U$19+$U$20+$U$22+$U$24+$U$25,2)</f>
        <v>0</v>
      </c>
      <c r="V16" s="10">
        <f>ROUND($V$18+$V$19+$V$20+$V$22+$V$24+$V$25,2)</f>
        <v>0</v>
      </c>
      <c r="W16" s="10"/>
      <c r="X16" s="10"/>
    </row>
    <row r="17" spans="1:24" s="11" customFormat="1" ht="21.95" customHeight="1" outlineLevel="5" x14ac:dyDescent="0.15">
      <c r="A17" s="12">
        <v>1</v>
      </c>
      <c r="B17" s="13" t="s">
        <v>58</v>
      </c>
      <c r="C17" s="14" t="s">
        <v>59</v>
      </c>
      <c r="D17" s="14"/>
      <c r="E17" s="14"/>
      <c r="F17" s="14"/>
      <c r="G17" s="14"/>
      <c r="H17" s="15">
        <v>18.57</v>
      </c>
      <c r="I17" s="15">
        <v>18.57</v>
      </c>
      <c r="J17" s="15">
        <v>18.57</v>
      </c>
      <c r="K17" s="15">
        <v>18.57</v>
      </c>
      <c r="L17" s="15">
        <v>18.57</v>
      </c>
      <c r="M17" s="15">
        <v>18.57</v>
      </c>
      <c r="N17" s="15">
        <v>111.42</v>
      </c>
      <c r="O17" s="16"/>
      <c r="P17" s="16">
        <f>$P$18</f>
        <v>111.42</v>
      </c>
      <c r="Q17" s="16"/>
      <c r="R17" s="16"/>
      <c r="S17" s="16">
        <f>ROUND($V$17/$P$17,2)</f>
        <v>0</v>
      </c>
      <c r="T17" s="16">
        <f>ROUND($T$18+$T$19+$T$20,2)</f>
        <v>0</v>
      </c>
      <c r="U17" s="16">
        <f>ROUND($U$18+$U$19+$U$20,2)</f>
        <v>0</v>
      </c>
      <c r="V17" s="16">
        <f>ROUND($V$18+$V$19+$V$20,2)</f>
        <v>0</v>
      </c>
      <c r="W17" s="17"/>
      <c r="X17" s="69"/>
    </row>
    <row r="18" spans="1:24" s="18" customFormat="1" ht="11.1" customHeight="1" outlineLevel="6" x14ac:dyDescent="0.2">
      <c r="A18" s="19"/>
      <c r="B18" s="20" t="s">
        <v>27</v>
      </c>
      <c r="C18" s="21" t="s">
        <v>59</v>
      </c>
      <c r="D18" s="21"/>
      <c r="E18" s="21"/>
      <c r="F18" s="21"/>
      <c r="G18" s="21"/>
      <c r="H18" s="22">
        <v>18.57</v>
      </c>
      <c r="I18" s="22">
        <v>18.57</v>
      </c>
      <c r="J18" s="22">
        <v>18.57</v>
      </c>
      <c r="K18" s="22">
        <v>18.57</v>
      </c>
      <c r="L18" s="22">
        <v>18.57</v>
      </c>
      <c r="M18" s="22">
        <v>18.57</v>
      </c>
      <c r="N18" s="22">
        <f>$H$18+$I$18+$J$18+$K$18+$L$18+$M$18</f>
        <v>111.41999999999999</v>
      </c>
      <c r="O18" s="22">
        <v>1</v>
      </c>
      <c r="P18" s="23">
        <f>ROUND($N$18*$O$18,3)</f>
        <v>111.42</v>
      </c>
      <c r="Q18" s="59"/>
      <c r="R18" s="60"/>
      <c r="S18" s="56">
        <f>ROUND($R$18+$Q$18,2)</f>
        <v>0</v>
      </c>
      <c r="T18" s="23">
        <f>ROUND($N$18*$Q$18,2)</f>
        <v>0</v>
      </c>
      <c r="U18" s="23">
        <f>ROUND($P$18*$R$18,2)</f>
        <v>0</v>
      </c>
      <c r="V18" s="23">
        <f>ROUND($U$18+$T$18,2)</f>
        <v>0</v>
      </c>
      <c r="W18" s="23"/>
      <c r="X18" s="70"/>
    </row>
    <row r="19" spans="1:24" s="1" customFormat="1" ht="44.1" customHeight="1" outlineLevel="6" x14ac:dyDescent="0.2">
      <c r="A19" s="24"/>
      <c r="B19" s="25" t="s">
        <v>60</v>
      </c>
      <c r="C19" s="26" t="s">
        <v>61</v>
      </c>
      <c r="D19" s="26"/>
      <c r="E19" s="26"/>
      <c r="F19" s="26"/>
      <c r="G19" s="26"/>
      <c r="H19" s="27">
        <v>9.8000000000000004E-2</v>
      </c>
      <c r="I19" s="27">
        <v>9.8000000000000004E-2</v>
      </c>
      <c r="J19" s="27">
        <v>9.8000000000000004E-2</v>
      </c>
      <c r="K19" s="27">
        <v>9.8000000000000004E-2</v>
      </c>
      <c r="L19" s="27">
        <v>9.8000000000000004E-2</v>
      </c>
      <c r="M19" s="27">
        <v>9.8000000000000004E-2</v>
      </c>
      <c r="N19" s="27">
        <f>$H$19+$I$19+$J$19+$K$19+$L$19+$M$19</f>
        <v>0.58799999999999997</v>
      </c>
      <c r="O19" s="29">
        <v>1.03</v>
      </c>
      <c r="P19" s="28">
        <f>ROUND($N$19*$O$19,3)</f>
        <v>0.60599999999999998</v>
      </c>
      <c r="Q19" s="61"/>
      <c r="R19" s="62"/>
      <c r="S19" s="57">
        <f>ROUND($R$19+$Q$19,2)</f>
        <v>0</v>
      </c>
      <c r="T19" s="28">
        <f>ROUND($N$19*$Q$19,2)</f>
        <v>0</v>
      </c>
      <c r="U19" s="28">
        <f>ROUND($P$19*$R$19,2)</f>
        <v>0</v>
      </c>
      <c r="V19" s="28">
        <f>ROUND($U$19+$T$19,2)</f>
        <v>0</v>
      </c>
      <c r="W19" s="30" t="s">
        <v>62</v>
      </c>
      <c r="X19" s="71"/>
    </row>
    <row r="20" spans="1:24" s="1" customFormat="1" ht="11.1" customHeight="1" outlineLevel="6" x14ac:dyDescent="0.2">
      <c r="A20" s="24"/>
      <c r="B20" s="25" t="s">
        <v>63</v>
      </c>
      <c r="C20" s="26" t="s">
        <v>61</v>
      </c>
      <c r="D20" s="26"/>
      <c r="E20" s="26"/>
      <c r="F20" s="26"/>
      <c r="G20" s="26"/>
      <c r="H20" s="27">
        <v>1.0509999999999999</v>
      </c>
      <c r="I20" s="27">
        <v>1.0509999999999999</v>
      </c>
      <c r="J20" s="27">
        <v>1.0509999999999999</v>
      </c>
      <c r="K20" s="27">
        <v>1.0509999999999999</v>
      </c>
      <c r="L20" s="27">
        <v>1.0509999999999999</v>
      </c>
      <c r="M20" s="27">
        <v>1.0509999999999999</v>
      </c>
      <c r="N20" s="27">
        <f>$H$20+$I$20+$J$20+$K$20+$L$20+$M$20</f>
        <v>6.306</v>
      </c>
      <c r="O20" s="29">
        <v>1.03</v>
      </c>
      <c r="P20" s="28">
        <f>ROUND($N$20*$O$20,3)</f>
        <v>6.4950000000000001</v>
      </c>
      <c r="Q20" s="61"/>
      <c r="R20" s="62"/>
      <c r="S20" s="57">
        <f>ROUND($R$20+$Q$20,2)</f>
        <v>0</v>
      </c>
      <c r="T20" s="28">
        <f>ROUND($N$20*$Q$20,2)</f>
        <v>0</v>
      </c>
      <c r="U20" s="28">
        <f>ROUND($P$20*$R$20,2)</f>
        <v>0</v>
      </c>
      <c r="V20" s="28">
        <f>ROUND($U$20+$T$20,2)</f>
        <v>0</v>
      </c>
      <c r="W20" s="30"/>
      <c r="X20" s="71"/>
    </row>
    <row r="21" spans="1:24" s="11" customFormat="1" ht="21.95" customHeight="1" outlineLevel="5" x14ac:dyDescent="0.15">
      <c r="A21" s="12">
        <v>2</v>
      </c>
      <c r="B21" s="13" t="s">
        <v>64</v>
      </c>
      <c r="C21" s="14" t="s">
        <v>59</v>
      </c>
      <c r="D21" s="14"/>
      <c r="E21" s="14"/>
      <c r="F21" s="14"/>
      <c r="G21" s="14"/>
      <c r="H21" s="15">
        <v>18.57</v>
      </c>
      <c r="I21" s="15">
        <v>18.57</v>
      </c>
      <c r="J21" s="15">
        <v>18.57</v>
      </c>
      <c r="K21" s="15">
        <v>18.57</v>
      </c>
      <c r="L21" s="15">
        <v>18.57</v>
      </c>
      <c r="M21" s="15">
        <v>18.57</v>
      </c>
      <c r="N21" s="15">
        <v>111.42</v>
      </c>
      <c r="O21" s="16"/>
      <c r="P21" s="16">
        <f>$P$22</f>
        <v>111.42</v>
      </c>
      <c r="Q21" s="63"/>
      <c r="R21" s="63"/>
      <c r="S21" s="16">
        <f>ROUND($V$21/$P$21,2)</f>
        <v>0</v>
      </c>
      <c r="T21" s="16">
        <f>ROUND($T$22,2)</f>
        <v>0</v>
      </c>
      <c r="U21" s="16">
        <f>ROUND($U$22,2)</f>
        <v>0</v>
      </c>
      <c r="V21" s="16">
        <f>ROUND($V$22,2)</f>
        <v>0</v>
      </c>
      <c r="W21" s="17" t="s">
        <v>65</v>
      </c>
      <c r="X21" s="69"/>
    </row>
    <row r="22" spans="1:24" s="18" customFormat="1" ht="11.1" customHeight="1" outlineLevel="6" x14ac:dyDescent="0.2">
      <c r="A22" s="19"/>
      <c r="B22" s="20" t="s">
        <v>27</v>
      </c>
      <c r="C22" s="21" t="s">
        <v>59</v>
      </c>
      <c r="D22" s="21"/>
      <c r="E22" s="21"/>
      <c r="F22" s="21"/>
      <c r="G22" s="21"/>
      <c r="H22" s="22">
        <v>18.57</v>
      </c>
      <c r="I22" s="22">
        <v>18.57</v>
      </c>
      <c r="J22" s="22">
        <v>18.57</v>
      </c>
      <c r="K22" s="22">
        <v>18.57</v>
      </c>
      <c r="L22" s="22">
        <v>18.57</v>
      </c>
      <c r="M22" s="22">
        <v>18.57</v>
      </c>
      <c r="N22" s="22">
        <f>$H$22+$I$22+$J$22+$K$22+$L$22+$M$22</f>
        <v>111.41999999999999</v>
      </c>
      <c r="O22" s="22">
        <v>1</v>
      </c>
      <c r="P22" s="23">
        <f>ROUND($N$22*$O$22,3)</f>
        <v>111.42</v>
      </c>
      <c r="Q22" s="59"/>
      <c r="R22" s="60"/>
      <c r="S22" s="56">
        <f>ROUND($R$22+$Q$22,2)</f>
        <v>0</v>
      </c>
      <c r="T22" s="23">
        <f>ROUND($N$22*$Q$22,2)</f>
        <v>0</v>
      </c>
      <c r="U22" s="23">
        <f>ROUND($P$22*$R$22,2)</f>
        <v>0</v>
      </c>
      <c r="V22" s="23">
        <f>ROUND($U$22+$T$22,2)</f>
        <v>0</v>
      </c>
      <c r="W22" s="23"/>
      <c r="X22" s="70"/>
    </row>
    <row r="23" spans="1:24" s="11" customFormat="1" ht="21.95" customHeight="1" outlineLevel="5" x14ac:dyDescent="0.15">
      <c r="A23" s="12">
        <v>3</v>
      </c>
      <c r="B23" s="13" t="s">
        <v>66</v>
      </c>
      <c r="C23" s="14" t="s">
        <v>67</v>
      </c>
      <c r="D23" s="14"/>
      <c r="E23" s="14"/>
      <c r="F23" s="14"/>
      <c r="G23" s="14"/>
      <c r="H23" s="15">
        <v>23.986000000000001</v>
      </c>
      <c r="I23" s="15">
        <v>23.986000000000001</v>
      </c>
      <c r="J23" s="15">
        <v>23.986000000000001</v>
      </c>
      <c r="K23" s="15">
        <v>23.986000000000001</v>
      </c>
      <c r="L23" s="15">
        <v>23.986000000000001</v>
      </c>
      <c r="M23" s="15">
        <v>23.986000000000001</v>
      </c>
      <c r="N23" s="15">
        <v>143.916</v>
      </c>
      <c r="O23" s="16"/>
      <c r="P23" s="16">
        <f>$P$24</f>
        <v>143.916</v>
      </c>
      <c r="Q23" s="63"/>
      <c r="R23" s="63"/>
      <c r="S23" s="16">
        <f>ROUND($V$23/$P$23,2)</f>
        <v>0</v>
      </c>
      <c r="T23" s="16">
        <f>ROUND($T$24+$T$25,2)</f>
        <v>0</v>
      </c>
      <c r="U23" s="16">
        <f>ROUND($U$24+$U$25,2)</f>
        <v>0</v>
      </c>
      <c r="V23" s="16">
        <f>ROUND($V$24+$V$25,2)</f>
        <v>0</v>
      </c>
      <c r="W23" s="17"/>
      <c r="X23" s="69"/>
    </row>
    <row r="24" spans="1:24" s="18" customFormat="1" ht="11.1" customHeight="1" outlineLevel="6" x14ac:dyDescent="0.2">
      <c r="A24" s="19"/>
      <c r="B24" s="20" t="s">
        <v>27</v>
      </c>
      <c r="C24" s="21" t="s">
        <v>67</v>
      </c>
      <c r="D24" s="21"/>
      <c r="E24" s="21"/>
      <c r="F24" s="21"/>
      <c r="G24" s="21"/>
      <c r="H24" s="22">
        <v>23.986000000000001</v>
      </c>
      <c r="I24" s="22">
        <v>23.986000000000001</v>
      </c>
      <c r="J24" s="22">
        <v>23.986000000000001</v>
      </c>
      <c r="K24" s="22">
        <v>23.986000000000001</v>
      </c>
      <c r="L24" s="22">
        <v>23.986000000000001</v>
      </c>
      <c r="M24" s="22">
        <v>23.986000000000001</v>
      </c>
      <c r="N24" s="22">
        <f>$H$24+$I$24+$J$24+$K$24+$L$24+$M$24</f>
        <v>143.916</v>
      </c>
      <c r="O24" s="22">
        <v>1</v>
      </c>
      <c r="P24" s="23">
        <f>ROUND($N$24*$O$24,3)</f>
        <v>143.916</v>
      </c>
      <c r="Q24" s="64"/>
      <c r="R24" s="60"/>
      <c r="S24" s="58">
        <f>ROUND($R$24+$Q$24,2)</f>
        <v>0</v>
      </c>
      <c r="T24" s="23">
        <f>ROUND($N$24*$Q$24,2)</f>
        <v>0</v>
      </c>
      <c r="U24" s="23">
        <f>ROUND($P$24*$R$24,2)</f>
        <v>0</v>
      </c>
      <c r="V24" s="23">
        <f>ROUND($U$24+$T$24,2)</f>
        <v>0</v>
      </c>
      <c r="W24" s="23"/>
      <c r="X24" s="70"/>
    </row>
    <row r="25" spans="1:24" s="1" customFormat="1" ht="11.1" customHeight="1" outlineLevel="6" x14ac:dyDescent="0.2">
      <c r="A25" s="24"/>
      <c r="B25" s="25" t="s">
        <v>68</v>
      </c>
      <c r="C25" s="26" t="s">
        <v>69</v>
      </c>
      <c r="D25" s="26"/>
      <c r="E25" s="26"/>
      <c r="F25" s="26"/>
      <c r="G25" s="26"/>
      <c r="H25" s="27">
        <v>23.986000000000001</v>
      </c>
      <c r="I25" s="27">
        <v>23.986000000000001</v>
      </c>
      <c r="J25" s="27">
        <v>23.986000000000001</v>
      </c>
      <c r="K25" s="27">
        <v>23.986000000000001</v>
      </c>
      <c r="L25" s="27">
        <v>23.986000000000001</v>
      </c>
      <c r="M25" s="27">
        <v>23.986000000000001</v>
      </c>
      <c r="N25" s="27">
        <f>$H$25+$I$25+$J$25+$K$25+$L$25+$M$25</f>
        <v>143.916</v>
      </c>
      <c r="O25" s="31">
        <v>1</v>
      </c>
      <c r="P25" s="28">
        <f>ROUND($N$25*$O$25,3)</f>
        <v>143.916</v>
      </c>
      <c r="Q25" s="61"/>
      <c r="R25" s="65"/>
      <c r="S25" s="29">
        <f>ROUND($R$25+$Q$25,2)</f>
        <v>0</v>
      </c>
      <c r="T25" s="28">
        <f>ROUND($N$25*$Q$25,2)</f>
        <v>0</v>
      </c>
      <c r="U25" s="28">
        <f>ROUND($P$25*$R$25,2)</f>
        <v>0</v>
      </c>
      <c r="V25" s="28">
        <f>ROUND($U$25+$T$25,2)</f>
        <v>0</v>
      </c>
      <c r="W25" s="30"/>
      <c r="X25" s="71"/>
    </row>
    <row r="26" spans="1:24" s="4" customFormat="1" ht="12" customHeight="1" x14ac:dyDescent="0.2">
      <c r="A26" s="32"/>
      <c r="B26" s="33" t="s">
        <v>70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66"/>
      <c r="R26" s="66"/>
      <c r="S26" s="34"/>
      <c r="T26" s="35"/>
      <c r="U26" s="35"/>
      <c r="V26" s="35">
        <f>ROUND($V$13,2)</f>
        <v>0</v>
      </c>
      <c r="W26" s="35"/>
      <c r="X26" s="72"/>
    </row>
    <row r="27" spans="1:24" s="1" customFormat="1" ht="11.1" customHeight="1" x14ac:dyDescent="0.2">
      <c r="A27" s="36"/>
      <c r="B27" s="37" t="s">
        <v>71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67"/>
      <c r="R27" s="67"/>
      <c r="S27" s="38"/>
      <c r="T27" s="38"/>
      <c r="V27" s="28"/>
      <c r="W27" s="28"/>
      <c r="X27" s="73"/>
    </row>
    <row r="28" spans="1:24" s="18" customFormat="1" ht="11.1" customHeight="1" x14ac:dyDescent="0.2">
      <c r="A28" s="39"/>
      <c r="B28" s="40" t="s">
        <v>72</v>
      </c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68"/>
      <c r="R28" s="68"/>
      <c r="S28" s="41"/>
      <c r="T28" s="41"/>
      <c r="U28" s="41"/>
      <c r="V28" s="42">
        <f>ROUND($U$13,2)</f>
        <v>0</v>
      </c>
      <c r="W28" s="43"/>
      <c r="X28" s="70"/>
    </row>
    <row r="29" spans="1:24" s="18" customFormat="1" ht="11.1" customHeight="1" x14ac:dyDescent="0.2">
      <c r="A29" s="39"/>
      <c r="B29" s="40" t="s">
        <v>73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68"/>
      <c r="R29" s="68"/>
      <c r="S29" s="41"/>
      <c r="T29" s="41"/>
      <c r="U29" s="41"/>
      <c r="V29" s="44">
        <f>ROUND($T$13,2)</f>
        <v>0</v>
      </c>
      <c r="W29" s="23"/>
      <c r="X29" s="70"/>
    </row>
    <row r="30" spans="1:24" s="18" customFormat="1" ht="11.1" customHeight="1" x14ac:dyDescent="0.2">
      <c r="A30" s="39"/>
      <c r="B30" s="40" t="s">
        <v>74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68"/>
      <c r="R30" s="68"/>
      <c r="S30" s="41"/>
      <c r="T30" s="41"/>
      <c r="U30" s="41"/>
      <c r="V30" s="44">
        <f>ROUND(($V$26)*0.166666666666666,2)</f>
        <v>0</v>
      </c>
      <c r="W30" s="23"/>
      <c r="X30" s="70"/>
    </row>
    <row r="31" spans="1:24" s="1" customFormat="1" ht="44.1" customHeight="1" x14ac:dyDescent="0.2">
      <c r="A31" s="38"/>
      <c r="B31" s="45" t="s">
        <v>75</v>
      </c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  <c r="Q31" s="67"/>
      <c r="R31" s="67"/>
      <c r="S31" s="38"/>
      <c r="T31" s="41">
        <f>ROUND($T$32+$T$33+$T$34+$T$35+$T$36+$T$37+$T$38+$T$39+$T$40+$T$41+$T$42+$T$43,2)</f>
        <v>0</v>
      </c>
      <c r="U31" s="41">
        <f>ROUND($U$32+$U$33+$U$34+$U$35+$U$36+$U$37+$U$38+$U$39+$U$40+$U$41+$U$42+$U$43,2)</f>
        <v>0</v>
      </c>
      <c r="V31" s="41">
        <f>ROUND($V$32+$V$33+$V$34+$V$35+$V$36+$V$37+$V$38+$V$39+$V$40+$V$41+$V$42+$V$43,2)</f>
        <v>0</v>
      </c>
      <c r="W31" s="38"/>
      <c r="X31" s="67"/>
    </row>
    <row r="32" spans="1:24" s="1" customFormat="1" ht="11.1" customHeight="1" x14ac:dyDescent="0.2">
      <c r="A32" s="61"/>
      <c r="B32" s="61"/>
      <c r="C32" s="61"/>
      <c r="D32" s="67"/>
      <c r="E32" s="67"/>
      <c r="F32" s="67"/>
      <c r="G32" s="67"/>
      <c r="H32" s="61"/>
      <c r="I32" s="61"/>
      <c r="J32" s="61"/>
      <c r="K32" s="61"/>
      <c r="L32" s="61"/>
      <c r="M32" s="61"/>
      <c r="N32" s="73">
        <f>$F$32+$G$32+$H$32+$I$32+$J$32+$K$32+$L$32+$M$32</f>
        <v>0</v>
      </c>
      <c r="O32" s="74">
        <v>1</v>
      </c>
      <c r="P32" s="73">
        <f>ROUND($N$32*$O$32,3)</f>
        <v>0</v>
      </c>
      <c r="Q32" s="61"/>
      <c r="R32" s="61"/>
      <c r="S32" s="73">
        <f>ROUND($R$32+$Q$32,2)</f>
        <v>0</v>
      </c>
      <c r="T32" s="73">
        <f>ROUND($N$32*$Q$32,2)</f>
        <v>0</v>
      </c>
      <c r="U32" s="73">
        <f>ROUND($P$32*$R$32,2)</f>
        <v>0</v>
      </c>
      <c r="V32" s="73">
        <f>ROUND($U$32+$T$32,2)</f>
        <v>0</v>
      </c>
      <c r="W32" s="67"/>
      <c r="X32" s="61"/>
    </row>
    <row r="33" spans="1:24" s="1" customFormat="1" ht="11.1" customHeight="1" x14ac:dyDescent="0.2">
      <c r="A33" s="61"/>
      <c r="B33" s="61"/>
      <c r="C33" s="61"/>
      <c r="D33" s="67"/>
      <c r="E33" s="67"/>
      <c r="F33" s="67"/>
      <c r="G33" s="67"/>
      <c r="H33" s="61"/>
      <c r="I33" s="61"/>
      <c r="J33" s="61"/>
      <c r="K33" s="61"/>
      <c r="L33" s="61"/>
      <c r="M33" s="61"/>
      <c r="N33" s="73">
        <f>$F$33+$G$33+$H$33+$I$33+$J$33+$K$33+$L$33+$M$33</f>
        <v>0</v>
      </c>
      <c r="O33" s="74">
        <v>1</v>
      </c>
      <c r="P33" s="73">
        <f>ROUND($N$33*$O$33,3)</f>
        <v>0</v>
      </c>
      <c r="Q33" s="61"/>
      <c r="R33" s="61"/>
      <c r="S33" s="73">
        <f>ROUND($R$33+$Q$33,2)</f>
        <v>0</v>
      </c>
      <c r="T33" s="73">
        <f>ROUND($N$33*$Q$33,2)</f>
        <v>0</v>
      </c>
      <c r="U33" s="73">
        <f>ROUND($P$33*$R$33,2)</f>
        <v>0</v>
      </c>
      <c r="V33" s="73">
        <f>ROUND($U$33+$T$33,2)</f>
        <v>0</v>
      </c>
      <c r="W33" s="67"/>
      <c r="X33" s="61"/>
    </row>
    <row r="34" spans="1:24" s="1" customFormat="1" ht="11.1" customHeight="1" x14ac:dyDescent="0.2">
      <c r="A34" s="61"/>
      <c r="B34" s="61"/>
      <c r="C34" s="61"/>
      <c r="D34" s="67"/>
      <c r="E34" s="67"/>
      <c r="F34" s="67"/>
      <c r="G34" s="67"/>
      <c r="H34" s="61"/>
      <c r="I34" s="61"/>
      <c r="J34" s="61"/>
      <c r="K34" s="61"/>
      <c r="L34" s="61"/>
      <c r="M34" s="61"/>
      <c r="N34" s="73">
        <f>$F$34+$G$34+$H$34+$I$34+$J$34+$K$34+$L$34+$M$34</f>
        <v>0</v>
      </c>
      <c r="O34" s="74">
        <v>1</v>
      </c>
      <c r="P34" s="73">
        <f>ROUND($N$34*$O$34,3)</f>
        <v>0</v>
      </c>
      <c r="Q34" s="61"/>
      <c r="R34" s="61"/>
      <c r="S34" s="73">
        <f>ROUND($R$34+$Q$34,2)</f>
        <v>0</v>
      </c>
      <c r="T34" s="73">
        <f>ROUND($N$34*$Q$34,2)</f>
        <v>0</v>
      </c>
      <c r="U34" s="73">
        <f>ROUND($P$34*$R$34,2)</f>
        <v>0</v>
      </c>
      <c r="V34" s="73">
        <f>ROUND($U$34+$T$34,2)</f>
        <v>0</v>
      </c>
      <c r="W34" s="67"/>
      <c r="X34" s="61"/>
    </row>
    <row r="35" spans="1:24" s="1" customFormat="1" ht="11.1" customHeight="1" x14ac:dyDescent="0.2">
      <c r="A35" s="61"/>
      <c r="B35" s="61"/>
      <c r="C35" s="61"/>
      <c r="D35" s="67"/>
      <c r="E35" s="67"/>
      <c r="F35" s="67"/>
      <c r="G35" s="67"/>
      <c r="H35" s="61"/>
      <c r="I35" s="61"/>
      <c r="J35" s="61"/>
      <c r="K35" s="61"/>
      <c r="L35" s="61"/>
      <c r="M35" s="61"/>
      <c r="N35" s="73">
        <f>$F$35+$G$35+$H$35+$I$35+$J$35+$K$35+$L$35+$M$35</f>
        <v>0</v>
      </c>
      <c r="O35" s="74">
        <v>1</v>
      </c>
      <c r="P35" s="73">
        <f>ROUND($N$35*$O$35,3)</f>
        <v>0</v>
      </c>
      <c r="Q35" s="61"/>
      <c r="R35" s="61"/>
      <c r="S35" s="73">
        <f>ROUND($R$35+$Q$35,2)</f>
        <v>0</v>
      </c>
      <c r="T35" s="73">
        <f>ROUND($N$35*$Q$35,2)</f>
        <v>0</v>
      </c>
      <c r="U35" s="73">
        <f>ROUND($P$35*$R$35,2)</f>
        <v>0</v>
      </c>
      <c r="V35" s="73">
        <f>ROUND($U$35+$T$35,2)</f>
        <v>0</v>
      </c>
      <c r="W35" s="67"/>
      <c r="X35" s="61"/>
    </row>
    <row r="36" spans="1:24" s="1" customFormat="1" ht="11.1" customHeight="1" x14ac:dyDescent="0.2">
      <c r="A36" s="61"/>
      <c r="B36" s="61"/>
      <c r="C36" s="61"/>
      <c r="D36" s="67"/>
      <c r="E36" s="67"/>
      <c r="F36" s="67"/>
      <c r="G36" s="67"/>
      <c r="H36" s="61"/>
      <c r="I36" s="61"/>
      <c r="J36" s="61"/>
      <c r="K36" s="61"/>
      <c r="L36" s="61"/>
      <c r="M36" s="61"/>
      <c r="N36" s="73">
        <f>$F$36+$G$36+$H$36+$I$36+$J$36+$K$36+$L$36+$M$36</f>
        <v>0</v>
      </c>
      <c r="O36" s="74">
        <v>1</v>
      </c>
      <c r="P36" s="73">
        <f>ROUND($N$36*$O$36,3)</f>
        <v>0</v>
      </c>
      <c r="Q36" s="61"/>
      <c r="R36" s="61"/>
      <c r="S36" s="73">
        <f>ROUND($R$36+$Q$36,2)</f>
        <v>0</v>
      </c>
      <c r="T36" s="73">
        <f>ROUND($N$36*$Q$36,2)</f>
        <v>0</v>
      </c>
      <c r="U36" s="73">
        <f>ROUND($P$36*$R$36,2)</f>
        <v>0</v>
      </c>
      <c r="V36" s="73">
        <f>ROUND($U$36+$T$36,2)</f>
        <v>0</v>
      </c>
      <c r="W36" s="67"/>
      <c r="X36" s="61"/>
    </row>
    <row r="37" spans="1:24" s="1" customFormat="1" ht="11.1" customHeight="1" x14ac:dyDescent="0.2">
      <c r="A37" s="61"/>
      <c r="B37" s="61"/>
      <c r="C37" s="61"/>
      <c r="D37" s="67"/>
      <c r="E37" s="67"/>
      <c r="F37" s="67"/>
      <c r="G37" s="67"/>
      <c r="H37" s="61"/>
      <c r="I37" s="61"/>
      <c r="J37" s="61"/>
      <c r="K37" s="61"/>
      <c r="L37" s="61"/>
      <c r="M37" s="61"/>
      <c r="N37" s="73">
        <f>$F$37+$G$37+$H$37+$I$37+$J$37+$K$37+$L$37+$M$37</f>
        <v>0</v>
      </c>
      <c r="O37" s="74">
        <v>1</v>
      </c>
      <c r="P37" s="73">
        <f>ROUND($N$37*$O$37,3)</f>
        <v>0</v>
      </c>
      <c r="Q37" s="61"/>
      <c r="R37" s="61"/>
      <c r="S37" s="73">
        <f>ROUND($R$37+$Q$37,2)</f>
        <v>0</v>
      </c>
      <c r="T37" s="73">
        <f>ROUND($N$37*$Q$37,2)</f>
        <v>0</v>
      </c>
      <c r="U37" s="73">
        <f>ROUND($P$37*$R$37,2)</f>
        <v>0</v>
      </c>
      <c r="V37" s="73">
        <f>ROUND($U$37+$T$37,2)</f>
        <v>0</v>
      </c>
      <c r="W37" s="67"/>
      <c r="X37" s="61"/>
    </row>
    <row r="38" spans="1:24" s="1" customFormat="1" ht="11.1" customHeight="1" x14ac:dyDescent="0.2">
      <c r="A38" s="61"/>
      <c r="B38" s="61"/>
      <c r="C38" s="61"/>
      <c r="D38" s="67"/>
      <c r="E38" s="67"/>
      <c r="F38" s="67"/>
      <c r="G38" s="67"/>
      <c r="H38" s="61"/>
      <c r="I38" s="61"/>
      <c r="J38" s="61"/>
      <c r="K38" s="61"/>
      <c r="L38" s="61"/>
      <c r="M38" s="61"/>
      <c r="N38" s="73">
        <f>$F$38+$G$38+$H$38+$I$38+$J$38+$K$38+$L$38+$M$38</f>
        <v>0</v>
      </c>
      <c r="O38" s="74">
        <v>1</v>
      </c>
      <c r="P38" s="73">
        <f>ROUND($N$38*$O$38,3)</f>
        <v>0</v>
      </c>
      <c r="Q38" s="61"/>
      <c r="R38" s="61"/>
      <c r="S38" s="73">
        <f>ROUND($R$38+$Q$38,2)</f>
        <v>0</v>
      </c>
      <c r="T38" s="73">
        <f>ROUND($N$38*$Q$38,2)</f>
        <v>0</v>
      </c>
      <c r="U38" s="73">
        <f>ROUND($P$38*$R$38,2)</f>
        <v>0</v>
      </c>
      <c r="V38" s="73">
        <f>ROUND($U$38+$T$38,2)</f>
        <v>0</v>
      </c>
      <c r="W38" s="67"/>
      <c r="X38" s="61"/>
    </row>
    <row r="39" spans="1:24" s="1" customFormat="1" ht="11.1" customHeight="1" x14ac:dyDescent="0.2">
      <c r="A39" s="61"/>
      <c r="B39" s="61"/>
      <c r="C39" s="61"/>
      <c r="D39" s="67"/>
      <c r="E39" s="67"/>
      <c r="F39" s="67"/>
      <c r="G39" s="67"/>
      <c r="H39" s="61"/>
      <c r="I39" s="61"/>
      <c r="J39" s="61"/>
      <c r="K39" s="61"/>
      <c r="L39" s="61"/>
      <c r="M39" s="61"/>
      <c r="N39" s="73">
        <f>$F$39+$G$39+$H$39+$I$39+$J$39+$K$39+$L$39+$M$39</f>
        <v>0</v>
      </c>
      <c r="O39" s="74">
        <v>1</v>
      </c>
      <c r="P39" s="73">
        <f>ROUND($N$39*$O$39,3)</f>
        <v>0</v>
      </c>
      <c r="Q39" s="61"/>
      <c r="R39" s="61"/>
      <c r="S39" s="73">
        <f>ROUND($R$39+$Q$39,2)</f>
        <v>0</v>
      </c>
      <c r="T39" s="73">
        <f>ROUND($N$39*$Q$39,2)</f>
        <v>0</v>
      </c>
      <c r="U39" s="73">
        <f>ROUND($P$39*$R$39,2)</f>
        <v>0</v>
      </c>
      <c r="V39" s="73">
        <f>ROUND($U$39+$T$39,2)</f>
        <v>0</v>
      </c>
      <c r="W39" s="67"/>
      <c r="X39" s="61"/>
    </row>
    <row r="40" spans="1:24" s="1" customFormat="1" ht="11.1" customHeight="1" x14ac:dyDescent="0.2">
      <c r="A40" s="61"/>
      <c r="B40" s="61"/>
      <c r="C40" s="61"/>
      <c r="D40" s="67"/>
      <c r="E40" s="67"/>
      <c r="F40" s="67"/>
      <c r="G40" s="67"/>
      <c r="H40" s="61"/>
      <c r="I40" s="61"/>
      <c r="J40" s="61"/>
      <c r="K40" s="61"/>
      <c r="L40" s="61"/>
      <c r="M40" s="61"/>
      <c r="N40" s="73">
        <f>$F$40+$G$40+$H$40+$I$40+$J$40+$K$40+$L$40+$M$40</f>
        <v>0</v>
      </c>
      <c r="O40" s="74">
        <v>1</v>
      </c>
      <c r="P40" s="73">
        <f>ROUND($N$40*$O$40,3)</f>
        <v>0</v>
      </c>
      <c r="Q40" s="61"/>
      <c r="R40" s="61"/>
      <c r="S40" s="73">
        <f>ROUND($R$40+$Q$40,2)</f>
        <v>0</v>
      </c>
      <c r="T40" s="73">
        <f>ROUND($N$40*$Q$40,2)</f>
        <v>0</v>
      </c>
      <c r="U40" s="73">
        <f>ROUND($P$40*$R$40,2)</f>
        <v>0</v>
      </c>
      <c r="V40" s="73">
        <f>ROUND($U$40+$T$40,2)</f>
        <v>0</v>
      </c>
      <c r="W40" s="67"/>
      <c r="X40" s="61"/>
    </row>
    <row r="41" spans="1:24" s="1" customFormat="1" ht="11.1" customHeight="1" x14ac:dyDescent="0.2">
      <c r="A41" s="61"/>
      <c r="B41" s="61"/>
      <c r="C41" s="61"/>
      <c r="D41" s="67"/>
      <c r="E41" s="67"/>
      <c r="F41" s="67"/>
      <c r="G41" s="67"/>
      <c r="H41" s="61"/>
      <c r="I41" s="61"/>
      <c r="J41" s="61"/>
      <c r="K41" s="61"/>
      <c r="L41" s="61"/>
      <c r="M41" s="61"/>
      <c r="N41" s="73">
        <f>$F$41+$G$41+$H$41+$I$41+$J$41+$K$41+$L$41+$M$41</f>
        <v>0</v>
      </c>
      <c r="O41" s="74">
        <v>1</v>
      </c>
      <c r="P41" s="73">
        <f>ROUND($N$41*$O$41,3)</f>
        <v>0</v>
      </c>
      <c r="Q41" s="61"/>
      <c r="R41" s="61"/>
      <c r="S41" s="73">
        <f>ROUND($R$41+$Q$41,2)</f>
        <v>0</v>
      </c>
      <c r="T41" s="73">
        <f>ROUND($N$41*$Q$41,2)</f>
        <v>0</v>
      </c>
      <c r="U41" s="73">
        <f>ROUND($P$41*$R$41,2)</f>
        <v>0</v>
      </c>
      <c r="V41" s="73">
        <f>ROUND($U$41+$T$41,2)</f>
        <v>0</v>
      </c>
      <c r="W41" s="67"/>
      <c r="X41" s="61"/>
    </row>
    <row r="42" spans="1:24" s="1" customFormat="1" ht="11.1" customHeight="1" x14ac:dyDescent="0.2">
      <c r="A42" s="61"/>
      <c r="B42" s="61"/>
      <c r="C42" s="61"/>
      <c r="D42" s="67"/>
      <c r="E42" s="67"/>
      <c r="F42" s="67"/>
      <c r="G42" s="67"/>
      <c r="H42" s="61"/>
      <c r="I42" s="61"/>
      <c r="J42" s="61"/>
      <c r="K42" s="61"/>
      <c r="L42" s="61"/>
      <c r="M42" s="61"/>
      <c r="N42" s="73">
        <f>$F$42+$G$42+$H$42+$I$42+$J$42+$K$42+$L$42+$M$42</f>
        <v>0</v>
      </c>
      <c r="O42" s="74">
        <v>1</v>
      </c>
      <c r="P42" s="73">
        <f>ROUND($N$42*$O$42,3)</f>
        <v>0</v>
      </c>
      <c r="Q42" s="61"/>
      <c r="R42" s="61"/>
      <c r="S42" s="73">
        <f>ROUND($R$42+$Q$42,2)</f>
        <v>0</v>
      </c>
      <c r="T42" s="73">
        <f>ROUND($N$42*$Q$42,2)</f>
        <v>0</v>
      </c>
      <c r="U42" s="73">
        <f>ROUND($P$42*$R$42,2)</f>
        <v>0</v>
      </c>
      <c r="V42" s="73">
        <f>ROUND($U$42+$T$42,2)</f>
        <v>0</v>
      </c>
      <c r="W42" s="67"/>
      <c r="X42" s="61"/>
    </row>
    <row r="43" spans="1:24" s="1" customFormat="1" ht="11.1" customHeight="1" x14ac:dyDescent="0.2">
      <c r="A43" s="61"/>
      <c r="B43" s="61"/>
      <c r="C43" s="61"/>
      <c r="D43" s="67"/>
      <c r="E43" s="67"/>
      <c r="F43" s="67"/>
      <c r="G43" s="67"/>
      <c r="H43" s="61"/>
      <c r="I43" s="61"/>
      <c r="J43" s="61"/>
      <c r="K43" s="61"/>
      <c r="L43" s="61"/>
      <c r="M43" s="61"/>
      <c r="N43" s="73">
        <f>$F$43+$G$43+$H$43+$I$43+$J$43+$K$43+$L$43+$M$43</f>
        <v>0</v>
      </c>
      <c r="O43" s="74">
        <v>1</v>
      </c>
      <c r="P43" s="73">
        <f>ROUND($N$43*$O$43,3)</f>
        <v>0</v>
      </c>
      <c r="Q43" s="61"/>
      <c r="R43" s="61"/>
      <c r="S43" s="73">
        <f>ROUND($R$43+$Q$43,2)</f>
        <v>0</v>
      </c>
      <c r="T43" s="73">
        <f>ROUND($N$43*$Q$43,2)</f>
        <v>0</v>
      </c>
      <c r="U43" s="73">
        <f>ROUND($P$43*$R$43,2)</f>
        <v>0</v>
      </c>
      <c r="V43" s="73">
        <f>ROUND($U$43+$T$43,2)</f>
        <v>0</v>
      </c>
      <c r="W43" s="67"/>
      <c r="X43" s="61"/>
    </row>
    <row r="44" spans="1:24" s="1" customFormat="1" ht="11.1" customHeight="1" x14ac:dyDescent="0.2"/>
    <row r="45" spans="1:24" s="1" customFormat="1" ht="11.1" customHeight="1" x14ac:dyDescent="0.2">
      <c r="A45" s="18" t="s">
        <v>76</v>
      </c>
    </row>
    <row r="46" spans="1:24" s="1" customFormat="1" ht="11.1" customHeight="1" x14ac:dyDescent="0.2"/>
    <row r="47" spans="1:24" s="1" customFormat="1" ht="11.1" customHeight="1" x14ac:dyDescent="0.2">
      <c r="A47" s="46"/>
      <c r="B47" s="1" t="s">
        <v>77</v>
      </c>
    </row>
    <row r="48" spans="1:24" s="1" customFormat="1" ht="11.1" customHeight="1" x14ac:dyDescent="0.2">
      <c r="A48" s="1" t="s">
        <v>78</v>
      </c>
    </row>
  </sheetData>
  <sheetProtection algorithmName="SHA-512" hashValue="qz75hfBdjCnoULIBApcHPv0BhO8HDLl1z+UN1icG0LHzmpi/y8lmogDNvCd0Nm7DE/2LODocf4fK75wBr/eYeA==" saltValue="14iFv4/Ktzti6m9rgbN36Q==" spinCount="100000" sheet="1" objects="1" scenarios="1" selectLockedCells="1"/>
  <mergeCells count="19">
    <mergeCell ref="T10:U10"/>
    <mergeCell ref="V10:V11"/>
    <mergeCell ref="W10:W11"/>
    <mergeCell ref="X10:X11"/>
    <mergeCell ref="H10:M10"/>
    <mergeCell ref="N10:N11"/>
    <mergeCell ref="O10:O11"/>
    <mergeCell ref="P10:P11"/>
    <mergeCell ref="Q10:S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2025-01-28T12:20:11Z</dcterms:modified>
</cp:coreProperties>
</file>