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public\Проекты\Строительство_жилья(группа)\Тендер_ПД\СДО\5. Ембаево\14.Ембаево ИЖД, ТХ 5 этап\Окна ИЖД 68-77\претенденту\"/>
    </mc:Choice>
  </mc:AlternateContent>
  <xr:revisionPtr revIDLastSave="0" documentId="13_ncr:1_{65E69E55-3684-4627-8D35-D0B51D14536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DSheet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W67" i="1" l="1"/>
  <c r="R67" i="1"/>
  <c r="T67" i="1" s="1"/>
  <c r="Y67" i="1" s="1"/>
  <c r="W66" i="1"/>
  <c r="R66" i="1"/>
  <c r="X66" i="1" s="1"/>
  <c r="W65" i="1"/>
  <c r="R65" i="1"/>
  <c r="T65" i="1" s="1"/>
  <c r="Y65" i="1" s="1"/>
  <c r="W64" i="1"/>
  <c r="R64" i="1"/>
  <c r="X64" i="1" s="1"/>
  <c r="W63" i="1"/>
  <c r="R63" i="1"/>
  <c r="T63" i="1" s="1"/>
  <c r="Y63" i="1" s="1"/>
  <c r="W62" i="1"/>
  <c r="R62" i="1"/>
  <c r="X62" i="1" s="1"/>
  <c r="W61" i="1"/>
  <c r="R61" i="1"/>
  <c r="T61" i="1" s="1"/>
  <c r="Y61" i="1" s="1"/>
  <c r="W60" i="1"/>
  <c r="R60" i="1"/>
  <c r="X60" i="1" s="1"/>
  <c r="W59" i="1"/>
  <c r="R59" i="1"/>
  <c r="T59" i="1" s="1"/>
  <c r="Y59" i="1" s="1"/>
  <c r="W58" i="1"/>
  <c r="R58" i="1"/>
  <c r="X58" i="1" s="1"/>
  <c r="W57" i="1"/>
  <c r="R57" i="1"/>
  <c r="T57" i="1" s="1"/>
  <c r="Y57" i="1" s="1"/>
  <c r="W56" i="1"/>
  <c r="R56" i="1"/>
  <c r="X56" i="1" s="1"/>
  <c r="X49" i="1"/>
  <c r="W49" i="1"/>
  <c r="T49" i="1"/>
  <c r="Y49" i="1" s="1"/>
  <c r="Z49" i="1" s="1"/>
  <c r="R49" i="1"/>
  <c r="X48" i="1"/>
  <c r="X47" i="1" s="1"/>
  <c r="W48" i="1"/>
  <c r="T48" i="1"/>
  <c r="Y48" i="1" s="1"/>
  <c r="R48" i="1"/>
  <c r="T47" i="1"/>
  <c r="X45" i="1"/>
  <c r="W45" i="1"/>
  <c r="T45" i="1"/>
  <c r="Y45" i="1" s="1"/>
  <c r="R45" i="1"/>
  <c r="X44" i="1"/>
  <c r="W43" i="1"/>
  <c r="R43" i="1"/>
  <c r="T43" i="1" s="1"/>
  <c r="Y43" i="1" s="1"/>
  <c r="X41" i="1"/>
  <c r="W41" i="1"/>
  <c r="T41" i="1"/>
  <c r="Y41" i="1" s="1"/>
  <c r="Z41" i="1" s="1"/>
  <c r="R41" i="1"/>
  <c r="X40" i="1"/>
  <c r="W40" i="1"/>
  <c r="T40" i="1"/>
  <c r="Y40" i="1" s="1"/>
  <c r="Z40" i="1" s="1"/>
  <c r="R40" i="1"/>
  <c r="X39" i="1"/>
  <c r="W39" i="1"/>
  <c r="T39" i="1"/>
  <c r="Y39" i="1" s="1"/>
  <c r="Z39" i="1" s="1"/>
  <c r="R39" i="1"/>
  <c r="X38" i="1"/>
  <c r="W38" i="1"/>
  <c r="T38" i="1"/>
  <c r="Y38" i="1" s="1"/>
  <c r="Z38" i="1" s="1"/>
  <c r="R38" i="1"/>
  <c r="X37" i="1"/>
  <c r="W37" i="1"/>
  <c r="T37" i="1"/>
  <c r="Y37" i="1" s="1"/>
  <c r="Z37" i="1" s="1"/>
  <c r="R37" i="1"/>
  <c r="X36" i="1"/>
  <c r="W36" i="1"/>
  <c r="T36" i="1"/>
  <c r="Y36" i="1" s="1"/>
  <c r="Z36" i="1" s="1"/>
  <c r="R36" i="1"/>
  <c r="X35" i="1"/>
  <c r="W35" i="1"/>
  <c r="T35" i="1"/>
  <c r="Y35" i="1" s="1"/>
  <c r="Z35" i="1" s="1"/>
  <c r="R35" i="1"/>
  <c r="X34" i="1"/>
  <c r="W34" i="1"/>
  <c r="T34" i="1"/>
  <c r="Y34" i="1" s="1"/>
  <c r="Z34" i="1" s="1"/>
  <c r="R34" i="1"/>
  <c r="X33" i="1"/>
  <c r="W33" i="1"/>
  <c r="T33" i="1"/>
  <c r="Y33" i="1" s="1"/>
  <c r="Z33" i="1" s="1"/>
  <c r="R33" i="1"/>
  <c r="X32" i="1"/>
  <c r="W32" i="1"/>
  <c r="T32" i="1"/>
  <c r="Y32" i="1" s="1"/>
  <c r="Z32" i="1" s="1"/>
  <c r="R32" i="1"/>
  <c r="X31" i="1"/>
  <c r="W31" i="1"/>
  <c r="T31" i="1"/>
  <c r="Y31" i="1" s="1"/>
  <c r="Z31" i="1" s="1"/>
  <c r="R31" i="1"/>
  <c r="X30" i="1"/>
  <c r="W30" i="1"/>
  <c r="T30" i="1"/>
  <c r="Y30" i="1" s="1"/>
  <c r="Z30" i="1" s="1"/>
  <c r="R30" i="1"/>
  <c r="X29" i="1"/>
  <c r="W29" i="1"/>
  <c r="T29" i="1"/>
  <c r="Y29" i="1" s="1"/>
  <c r="Z29" i="1" s="1"/>
  <c r="R29" i="1"/>
  <c r="X28" i="1"/>
  <c r="W28" i="1"/>
  <c r="T28" i="1"/>
  <c r="Y28" i="1" s="1"/>
  <c r="Z28" i="1" s="1"/>
  <c r="R28" i="1"/>
  <c r="X27" i="1"/>
  <c r="W27" i="1"/>
  <c r="T27" i="1"/>
  <c r="Y27" i="1" s="1"/>
  <c r="Z27" i="1" s="1"/>
  <c r="R27" i="1"/>
  <c r="X26" i="1"/>
  <c r="W26" i="1"/>
  <c r="T26" i="1"/>
  <c r="Y26" i="1" s="1"/>
  <c r="Z26" i="1" s="1"/>
  <c r="R26" i="1"/>
  <c r="X25" i="1"/>
  <c r="W25" i="1"/>
  <c r="T25" i="1"/>
  <c r="Y25" i="1" s="1"/>
  <c r="Z25" i="1" s="1"/>
  <c r="R25" i="1"/>
  <c r="X24" i="1"/>
  <c r="W24" i="1"/>
  <c r="T24" i="1"/>
  <c r="Y24" i="1" s="1"/>
  <c r="Z24" i="1" s="1"/>
  <c r="R24" i="1"/>
  <c r="X23" i="1"/>
  <c r="W23" i="1"/>
  <c r="T23" i="1"/>
  <c r="Y23" i="1" s="1"/>
  <c r="Z23" i="1" s="1"/>
  <c r="R23" i="1"/>
  <c r="X22" i="1"/>
  <c r="W22" i="1"/>
  <c r="T22" i="1"/>
  <c r="Y22" i="1" s="1"/>
  <c r="Z22" i="1" s="1"/>
  <c r="R22" i="1"/>
  <c r="X21" i="1"/>
  <c r="W21" i="1"/>
  <c r="T21" i="1"/>
  <c r="Y21" i="1" s="1"/>
  <c r="Z21" i="1" s="1"/>
  <c r="R21" i="1"/>
  <c r="X20" i="1"/>
  <c r="W20" i="1"/>
  <c r="T20" i="1"/>
  <c r="Y20" i="1" s="1"/>
  <c r="Z20" i="1" s="1"/>
  <c r="R20" i="1"/>
  <c r="X19" i="1"/>
  <c r="W19" i="1"/>
  <c r="T19" i="1"/>
  <c r="Y19" i="1" s="1"/>
  <c r="Z19" i="1" s="1"/>
  <c r="R19" i="1"/>
  <c r="X18" i="1"/>
  <c r="W18" i="1"/>
  <c r="T18" i="1"/>
  <c r="Y18" i="1" s="1"/>
  <c r="Z18" i="1" s="1"/>
  <c r="R18" i="1"/>
  <c r="X17" i="1"/>
  <c r="W17" i="1"/>
  <c r="T17" i="1"/>
  <c r="Y17" i="1" s="1"/>
  <c r="R17" i="1"/>
  <c r="Z63" i="1" l="1"/>
  <c r="Y42" i="1"/>
  <c r="Z45" i="1"/>
  <c r="Z44" i="1" s="1"/>
  <c r="Y44" i="1"/>
  <c r="X55" i="1"/>
  <c r="Y16" i="1"/>
  <c r="Z17" i="1"/>
  <c r="Y13" i="1"/>
  <c r="Z52" i="1" s="1"/>
  <c r="Y14" i="1"/>
  <c r="Y15" i="1"/>
  <c r="Y47" i="1"/>
  <c r="Z48" i="1"/>
  <c r="Y46" i="1"/>
  <c r="X43" i="1"/>
  <c r="X15" i="1" s="1"/>
  <c r="X46" i="1"/>
  <c r="T56" i="1"/>
  <c r="Y56" i="1" s="1"/>
  <c r="X57" i="1"/>
  <c r="Z57" i="1" s="1"/>
  <c r="T58" i="1"/>
  <c r="Y58" i="1" s="1"/>
  <c r="Z58" i="1" s="1"/>
  <c r="X59" i="1"/>
  <c r="Z59" i="1" s="1"/>
  <c r="T60" i="1"/>
  <c r="Y60" i="1" s="1"/>
  <c r="Z60" i="1" s="1"/>
  <c r="X61" i="1"/>
  <c r="Z61" i="1" s="1"/>
  <c r="T62" i="1"/>
  <c r="Y62" i="1" s="1"/>
  <c r="Z62" i="1" s="1"/>
  <c r="X63" i="1"/>
  <c r="T64" i="1"/>
  <c r="Y64" i="1" s="1"/>
  <c r="Z64" i="1" s="1"/>
  <c r="X65" i="1"/>
  <c r="Z65" i="1" s="1"/>
  <c r="T66" i="1"/>
  <c r="Y66" i="1" s="1"/>
  <c r="Z66" i="1" s="1"/>
  <c r="X67" i="1"/>
  <c r="Z67" i="1" s="1"/>
  <c r="X16" i="1"/>
  <c r="Z43" i="1" l="1"/>
  <c r="Z42" i="1" s="1"/>
  <c r="Y55" i="1"/>
  <c r="Z56" i="1"/>
  <c r="Z55" i="1" s="1"/>
  <c r="Z46" i="1"/>
  <c r="Z47" i="1"/>
  <c r="W47" i="1" s="1"/>
  <c r="X42" i="1"/>
  <c r="X14" i="1"/>
  <c r="Z13" i="1"/>
  <c r="Z50" i="1" s="1"/>
  <c r="Z54" i="1" s="1"/>
  <c r="Z14" i="1"/>
  <c r="Z15" i="1"/>
  <c r="Z16" i="1"/>
  <c r="X13" i="1"/>
  <c r="Z53" i="1" s="1"/>
</calcChain>
</file>

<file path=xl/sharedStrings.xml><?xml version="1.0" encoding="utf-8"?>
<sst xmlns="http://schemas.openxmlformats.org/spreadsheetml/2006/main" count="168" uniqueCount="113">
  <si>
    <t>Приложение</t>
  </si>
  <si>
    <t>К договору</t>
  </si>
  <si>
    <t>Расшифровка стоимости работ</t>
  </si>
  <si>
    <t>(5 этап) ИЖД ЖК "Ритмы"</t>
  </si>
  <si>
    <t>Изготовление и монтаж окон ПВХ ИЖС д.68-77</t>
  </si>
  <si>
    <t>Позиция</t>
  </si>
  <si>
    <t>Наименование и техническая характеристика</t>
  </si>
  <si>
    <t>Ед.изм</t>
  </si>
  <si>
    <t>Производитель</t>
  </si>
  <si>
    <t>Давал.</t>
  </si>
  <si>
    <t>3Д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</si>
  <si>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</si>
  <si>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</si>
  <si>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</si>
  <si>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</si>
  <si>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</si>
  <si>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</si>
  <si>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</si>
  <si>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</si>
  <si>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</si>
  <si>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</si>
  <si>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>ИЖД ИЖД 68</t>
  </si>
  <si>
    <t>ИЖД ИЖД 69</t>
  </si>
  <si>
    <t>ИЖД ИЖД 70</t>
  </si>
  <si>
    <t>ИЖД ИЖД 71</t>
  </si>
  <si>
    <t>ИЖД ИЖД 72</t>
  </si>
  <si>
    <t>ИЖД ИЖД 73</t>
  </si>
  <si>
    <t>ИЖД ИЖД 74</t>
  </si>
  <si>
    <t>ИЖД ИЖД 75</t>
  </si>
  <si>
    <t>ИЖД ИЖД 76</t>
  </si>
  <si>
    <t>ИЖД ИЖД 77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</si>
  <si>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</si>
  <si>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</si>
  <si>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</si>
  <si>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</si>
  <si>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</si>
  <si>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</si>
  <si>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</si>
  <si>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</si>
  <si>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</si>
  <si>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</si>
  <si>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</si>
  <si>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</si>
  <si>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</si>
  <si>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</si>
  <si>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</si>
  <si>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</si>
  <si>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</si>
  <si>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</si>
  <si>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</si>
  <si>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</si>
  <si>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</si>
  <si>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</si>
  <si>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</si>
  <si>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</si>
  <si>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</si>
  <si>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</si>
  <si>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</si>
  <si>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</si>
  <si>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</si>
  <si>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</si>
  <si>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</si>
  <si>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Строительно-монтажные работы</t>
  </si>
  <si>
    <t>Заполнение оконных проемов и витражей лоджий</t>
  </si>
  <si>
    <t>Установка окон</t>
  </si>
  <si>
    <t>Изготовление и монтаж окон ПВХ</t>
  </si>
  <si>
    <t>Оконный блок из ПВХ профилей ОП Б1 2000х1750, заполнение - 4М1-14-4М1-14-4И (3-40И)</t>
  </si>
  <si>
    <t>шт</t>
  </si>
  <si>
    <t>СО: В Стоимость ФОТ включены: защита окон пленкой с наружной стороны, монтаж расширителей, расходные материалы: скотч, лента самоклеющаяся и пр.. Kommerling 70, нижний отлив шириной 120 мм, окраш. по RAL-7024, уплотнительные резинки, двойной контур.
Класс: А, ширина профиля 70мм
Толщина металла армирующего: 2 мм (вклейка стеклопакета не требуется). Поворотно-откидная створка с функцией микропроветривания.
Цвет снаружи (ламинация): RAL 7024
Цвет внутри: белый
Формула стеклопакета: 4М1-14-4М1-14-И4 (3-40И) (Двухкамерный с показателем коэффициента сопротивления теплопередачи 0,75 м2*С/Вт)
Ручка: Фурнитура FUTURUSS (На период строительства - строительные ручки) 
Доп характеристики: Гидроизоляция Стиз А, пароизоляция Стиз В. Перед закупкой провести замеры проемов. Предварительно все технические характеристики согласовывать с РП \ ОС: Недостаточно вводных данных для точного определения вида материала и его характеристик</t>
  </si>
  <si>
    <t>Оконный блок из ПВХ профилей ОП Б1 2350х2700, заполнение - 4М1-14-4М1-14-4И (3-40И)</t>
  </si>
  <si>
    <t>Оконный блок из ПВХ профилей ОП Б1 1800х2150, заполнение - 4М1-14-4М1-14-4И (3-40И)</t>
  </si>
  <si>
    <t>Оконный блок из ПВХ профилей ОП Б1 800х2150, заполнение - 4М1-14-4М1-14-4И (3-40И)</t>
  </si>
  <si>
    <t>Оконный блок из ПВХ профилей ОП Б1 2000х2700, заполнение - 4М1-14-4М1-14-И4 (3-40И)</t>
  </si>
  <si>
    <t>Оконный блок из ПВХ профилей ОП Б1 2025х2150, заполнение - 4М1-14-4М1-14-И4 (3-40И)</t>
  </si>
  <si>
    <t>Оконный блок из ПВХ профилей ОП Б1 600х1500(h), заполнение - 4М1-14-4М1-14-4И (3-40И)</t>
  </si>
  <si>
    <t>Оконный блок из ПВХ профилей ОП Б1 1455х750(h), заполнение - 4М1-14-4М1-14-И4 (3-40И)</t>
  </si>
  <si>
    <t>Оконный блок из ПВХ профилей ОП Б1 2095х2700, заполнение - 4М1-14-4М1-14-4И (3-40И)</t>
  </si>
  <si>
    <t>Оконный блок из ПВХ профилей ОП Б1 1900х2700, заполнение - 4М1-14-4М1-14-4И (3-40И)</t>
  </si>
  <si>
    <t>Оконный блок из ПВХ профилей ОП Б1 600х2150(h), заполнение - 4М1-14-4М1-14-4И (3-40И)</t>
  </si>
  <si>
    <t>Оконный блок из ПВХ профилей ОП Б1 2000х2150, заполнение - 4М1-14-4М1-14-И4 (3-40И)</t>
  </si>
  <si>
    <t>Оконный блок из ПВХ профилей ОП Б1 3165х2700, заполнение - 4М1-14-4М1-14-4И (3-40И)</t>
  </si>
  <si>
    <t>Оконный блок из ПВХ профилей ОП Б1 1600х2150, заполнение - 4М1-14-4М1-14-И4 (3-40И)</t>
  </si>
  <si>
    <t>Оконный блок из ПВХ профилей ОП Б1 2025х2700, заполнение - 4М1-14-4М1-14-И4 (3-40И)</t>
  </si>
  <si>
    <t>Оконный блок из ПВХ профилей ОП Б1 1905х2150(h), заполнение - 4М1-14-4М1-14-4И (3-40И)</t>
  </si>
  <si>
    <t>Оконный блок из ПВХ профилей ОП Б1 800х1500, заполнение - 4М1-14-4М1-14-4И (3-40И)</t>
  </si>
  <si>
    <t>Оконный блок из ПВХ профилей ОП Б1 1450х750(h), заполнение - 4М1-14-4М1-14-И4 (3-40И)</t>
  </si>
  <si>
    <t>Оконный блок из ПВХ профилей ОП Б1 2015х2700, заполнение - 4М1-14-4М1-14-4И (3-40И)</t>
  </si>
  <si>
    <t>Оконный блок из ПВХ профилей ОП Б1 2015х2150, заполнение - 4М1-14-4М1-14-И4 (3-40И)</t>
  </si>
  <si>
    <t>Оконный блок из ПВХ профилей ОП Б1 2025х1650, заполнение - 4М1-14-4М1-14-4И (3-40И)</t>
  </si>
  <si>
    <t>Оконный блок из ПВХ профилей ОП Б1 1000х2150, заполнение - 4М1-14-4М1-14-4И (3-40И)</t>
  </si>
  <si>
    <t>Оконный блок из ПВХ профилей ОП Б1 1500х2150(h), заполнение - 4М1-14-4М1-14-4И (3-40И)</t>
  </si>
  <si>
    <t>Оконный блок из ПВХ профилей ОП Б1 2800х2700(h), заполнение - 4М1-14-4М1-14-4И (3-40И)</t>
  </si>
  <si>
    <t>Оконный блок из ПВХ профилей ОП Б1 2180х2700(h), заполнение - 4М1-14-4М1-14-4И (3-40И)</t>
  </si>
  <si>
    <t>Установка наружных отливов</t>
  </si>
  <si>
    <t>Отлив шириной 120мм</t>
  </si>
  <si>
    <t>м.п.</t>
  </si>
  <si>
    <t>СО: Ширина отливов  уточняется по месту \ ОС: Недостаточно вводных данных для точного определения вида материала и его характеристик</t>
  </si>
  <si>
    <t>Установка подоконных досок пластиковых</t>
  </si>
  <si>
    <t>Подоконная доска из ПВХ 350 мм</t>
  </si>
  <si>
    <t>СО: ТОЛЬКО в теплогенераторные \ ОС: Недостаточно вводных данных для точного определения вида материала и его характеристик</t>
  </si>
  <si>
    <t>Монтаж нащельников</t>
  </si>
  <si>
    <t>Монтаж нащельников</t>
  </si>
  <si>
    <t>Нащельник из стальной оцинкованной стали с полимерным покрытием</t>
  </si>
  <si>
    <t>СО: Планка прижимная для примыкания двери и витражного остекления. Ширина нащельника уточняется по факту. \ ОС: Недостаточно вводных данных для точного определения вида материала и его характеристик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</si>
  <si>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</si>
  <si>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</si>
  <si>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</si>
  <si>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</si>
  <si>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</si>
  <si>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</si>
  <si>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Автор: Котенко Анастасия Евгеньевна</t>
  </si>
  <si>
    <t>Поля возможные к заполнению</t>
  </si>
  <si>
    <t>* «М» - возможно пересогласование стоимости МТР в случае изменения цены более, чем на 10 %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</si>
</sst>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8"/>
      <name val="Arial"/>
    </font>
    <font>
      <sz val="8"/>
      <name val="Times New Roman"/>
    </font>
    <font>
      <sz val="10"/>
      <name val="Times New Roman"/>
    </font>
    <font>
      <b/>
      <sz val="10"/>
      <name val="Times New Roman"/>
    </font>
    <font>
      <b/>
      <sz val="9"/>
      <name val="Times New Roman"/>
    </font>
    <font>
      <b/>
      <sz val="8"/>
      <name val="Times New Roman"/>
    </font>
    <font>
      <i/>
      <sz val="8"/>
      <name val="Times New Roman"/>
    </font>
    <font>
      <b/>
      <i/>
      <sz val="8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F0E68C"/>
        <bgColor auto="1"/>
      </patternFill>
    </fill>
    <fill>
      <patternFill patternType="solid">
        <fgColor rgb="FFE1E1E1"/>
        <bgColor auto="1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left"/>
    </xf>
    <xf numFmtId="0" fontId="4" fillId="4" borderId="7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164" fontId="1" fillId="0" borderId="5" xfId="0" applyNumberFormat="1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1" fontId="1" fillId="0" borderId="5" xfId="0" applyNumberFormat="1" applyFont="1" applyBorder="1" applyAlignment="1">
      <alignment horizontal="right"/>
    </xf>
    <xf numFmtId="0" fontId="1" fillId="5" borderId="5" xfId="0" applyFont="1" applyFill="1" applyBorder="1" applyAlignment="1">
      <alignment horizontal="right" wrapText="1"/>
    </xf>
    <xf numFmtId="0" fontId="5" fillId="0" borderId="0" xfId="0" applyFont="1" applyAlignment="1">
      <alignment horizontal="left"/>
    </xf>
    <xf numFmtId="1" fontId="5" fillId="6" borderId="5" xfId="0" applyNumberFormat="1" applyFont="1" applyFill="1" applyBorder="1" applyAlignment="1">
      <alignment horizontal="right"/>
    </xf>
    <xf numFmtId="0" fontId="5" fillId="6" borderId="5" xfId="0" applyFont="1" applyFill="1" applyBorder="1" applyAlignment="1">
      <alignment horizontal="left" wrapText="1"/>
    </xf>
    <xf numFmtId="0" fontId="5" fillId="6" borderId="5" xfId="0" applyFont="1" applyFill="1" applyBorder="1" applyAlignment="1">
      <alignment horizontal="center"/>
    </xf>
    <xf numFmtId="164" fontId="5" fillId="6" borderId="5" xfId="0" applyNumberFormat="1" applyFont="1" applyFill="1" applyBorder="1" applyAlignment="1">
      <alignment horizontal="right"/>
    </xf>
    <xf numFmtId="0" fontId="5" fillId="6" borderId="5" xfId="0" applyFont="1" applyFill="1" applyBorder="1" applyAlignment="1">
      <alignment horizontal="right"/>
    </xf>
    <xf numFmtId="0" fontId="5" fillId="5" borderId="5" xfId="0" applyFont="1" applyFill="1" applyBorder="1" applyAlignment="1">
      <alignment horizontal="right" wrapText="1"/>
    </xf>
    <xf numFmtId="0" fontId="6" fillId="0" borderId="0" xfId="0" applyFont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5" xfId="0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4" fillId="6" borderId="6" xfId="0" applyFont="1" applyFill="1" applyBorder="1" applyAlignment="1">
      <alignment horizontal="left"/>
    </xf>
    <xf numFmtId="0" fontId="4" fillId="6" borderId="8" xfId="0" applyFont="1" applyFill="1" applyBorder="1" applyAlignment="1">
      <alignment horizontal="left"/>
    </xf>
    <xf numFmtId="0" fontId="4" fillId="6" borderId="5" xfId="0" applyFont="1" applyFill="1" applyBorder="1" applyAlignment="1">
      <alignment horizontal="left"/>
    </xf>
    <xf numFmtId="0" fontId="4" fillId="6" borderId="5" xfId="0" applyFont="1" applyFill="1" applyBorder="1" applyAlignment="1">
      <alignment horizontal="right"/>
    </xf>
    <xf numFmtId="0" fontId="1" fillId="0" borderId="4" xfId="0" applyFont="1" applyBorder="1" applyAlignment="1">
      <alignment horizontal="left"/>
    </xf>
    <xf numFmtId="0" fontId="1" fillId="0" borderId="9" xfId="0" applyFont="1" applyBorder="1" applyAlignment="1">
      <alignment horizontal="right"/>
    </xf>
    <xf numFmtId="0" fontId="1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0" fontId="7" fillId="0" borderId="5" xfId="0" applyFont="1" applyBorder="1" applyAlignment="1">
      <alignment horizontal="left" wrapText="1"/>
    </xf>
    <xf numFmtId="0" fontId="1" fillId="5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right"/>
    </xf>
    <xf numFmtId="2" fontId="6" fillId="0" borderId="5" xfId="0" applyNumberFormat="1" applyFont="1" applyBorder="1" applyAlignment="1">
      <alignment horizontal="right"/>
    </xf>
    <xf numFmtId="0" fontId="1" fillId="5" borderId="5" xfId="0" applyFont="1" applyFill="1" applyBorder="1" applyAlignment="1" applyProtection="1">
      <alignment horizontal="right"/>
      <protection locked="0"/>
    </xf>
    <xf numFmtId="0" fontId="4" fillId="4" borderId="5" xfId="0" applyFont="1" applyFill="1" applyBorder="1" applyAlignment="1" applyProtection="1">
      <alignment horizontal="right"/>
      <protection locked="0"/>
    </xf>
    <xf numFmtId="2" fontId="1" fillId="5" borderId="5" xfId="0" applyNumberFormat="1" applyFont="1" applyFill="1" applyBorder="1" applyAlignment="1" applyProtection="1">
      <alignment horizontal="right"/>
      <protection locked="0"/>
    </xf>
    <xf numFmtId="0" fontId="5" fillId="6" borderId="5" xfId="0" applyFont="1" applyFill="1" applyBorder="1" applyAlignment="1" applyProtection="1">
      <alignment horizontal="right"/>
      <protection locked="0"/>
    </xf>
    <xf numFmtId="2" fontId="6" fillId="5" borderId="5" xfId="0" applyNumberFormat="1" applyFont="1" applyFill="1" applyBorder="1" applyAlignment="1" applyProtection="1">
      <alignment horizontal="right"/>
      <protection locked="0"/>
    </xf>
    <xf numFmtId="0" fontId="6" fillId="5" borderId="5" xfId="0" applyFont="1" applyFill="1" applyBorder="1" applyAlignment="1" applyProtection="1">
      <alignment horizontal="right"/>
      <protection locked="0"/>
    </xf>
    <xf numFmtId="0" fontId="1" fillId="5" borderId="5" xfId="0" applyFont="1" applyFill="1" applyBorder="1" applyAlignment="1" applyProtection="1">
      <alignment horizontal="right" wrapText="1"/>
      <protection locked="0"/>
    </xf>
    <xf numFmtId="0" fontId="5" fillId="5" borderId="5" xfId="0" applyFont="1" applyFill="1" applyBorder="1" applyAlignment="1" applyProtection="1">
      <alignment horizontal="right" wrapText="1"/>
      <protection locked="0"/>
    </xf>
    <xf numFmtId="0" fontId="6" fillId="0" borderId="5" xfId="0" applyFont="1" applyBorder="1" applyAlignment="1" applyProtection="1">
      <alignment horizontal="right"/>
      <protection locked="0"/>
    </xf>
    <xf numFmtId="0" fontId="4" fillId="6" borderId="5" xfId="0" applyFont="1" applyFill="1" applyBorder="1" applyAlignment="1" applyProtection="1">
      <alignment horizontal="right"/>
      <protection locked="0"/>
    </xf>
    <xf numFmtId="0" fontId="1" fillId="0" borderId="5" xfId="0" applyFont="1" applyBorder="1" applyAlignment="1" applyProtection="1">
      <alignment horizontal="right"/>
      <protection locked="0"/>
    </xf>
    <xf numFmtId="0" fontId="1" fillId="0" borderId="5" xfId="0" applyFont="1" applyBorder="1" applyAlignment="1" applyProtection="1">
      <alignment horizontal="left"/>
      <protection locked="0"/>
    </xf>
    <xf numFmtId="1" fontId="1" fillId="0" borderId="5" xfId="0" applyNumberFormat="1" applyFont="1" applyBorder="1" applyAlignment="1" applyProtection="1">
      <alignment horizontal="right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AB72"/>
  <sheetViews>
    <sheetView tabSelected="1" topLeftCell="A17" workbookViewId="0">
      <selection activeCell="U17" sqref="U17"/>
    </sheetView>
  </sheetViews>
  <sheetFormatPr defaultColWidth="10.5" defaultRowHeight="11.45" customHeight="1" outlineLevelRow="6" x14ac:dyDescent="0.2"/>
  <cols>
    <col min="1" max="1" width="8.33203125" style="1" customWidth="1"/>
    <col min="2" max="2" width="42.5" style="1" customWidth="1"/>
    <col min="3" max="3" width="7.6640625" style="1" customWidth="1"/>
    <col min="4" max="4" width="15.5" style="1" customWidth="1"/>
    <col min="5" max="5" width="6.6640625" style="1" customWidth="1"/>
    <col min="6" max="6" width="3.83203125" style="1" customWidth="1"/>
    <col min="7" max="7" width="2.1640625" style="1" customWidth="1"/>
    <col min="8" max="17" width="12.5" style="1" customWidth="1"/>
    <col min="18" max="18" width="10.83203125" style="1" customWidth="1"/>
    <col min="19" max="19" width="8" style="1" customWidth="1"/>
    <col min="20" max="20" width="12.1640625" style="1" customWidth="1"/>
    <col min="21" max="21" width="9.6640625" style="1" customWidth="1"/>
    <col min="22" max="22" width="11.33203125" style="1" customWidth="1"/>
    <col min="23" max="23" width="12.83203125" style="1" customWidth="1"/>
    <col min="24" max="25" width="14.1640625" style="1" customWidth="1"/>
    <col min="26" max="26" width="16" style="1" customWidth="1"/>
    <col min="27" max="28" width="36.1640625" style="1" customWidth="1"/>
  </cols>
  <sheetData>
    <row r="1" spans="1:28" s="1" customFormat="1" ht="11.1" hidden="1" customHeight="1" x14ac:dyDescent="0.2"/>
    <row r="2" spans="1:28" s="1" customFormat="1" ht="11.1" hidden="1" customHeight="1" x14ac:dyDescent="0.2"/>
    <row r="3" spans="1:28" s="1" customFormat="1" ht="11.1" hidden="1" customHeight="1" x14ac:dyDescent="0.2"/>
    <row r="4" spans="1:28" s="2" customFormat="1" ht="12.95" customHeight="1" x14ac:dyDescent="0.2">
      <c r="AA4" s="2" t="s">
        <v>0</v>
      </c>
    </row>
    <row r="5" spans="1:28" s="2" customFormat="1" ht="12.95" customHeight="1" x14ac:dyDescent="0.2">
      <c r="AA5" s="3" t="s">
        <v>1</v>
      </c>
    </row>
    <row r="6" spans="1:28" s="2" customFormat="1" ht="12.95" customHeight="1" x14ac:dyDescent="0.2">
      <c r="A6" s="46" t="s">
        <v>2</v>
      </c>
      <c r="B6" s="46"/>
      <c r="C6" s="46"/>
      <c r="D6" s="46"/>
      <c r="E6" s="46"/>
      <c r="F6" s="46"/>
      <c r="G6" s="46"/>
    </row>
    <row r="7" spans="1:28" s="2" customFormat="1" ht="12.95" customHeight="1" x14ac:dyDescent="0.2">
      <c r="A7" s="47" t="s">
        <v>3</v>
      </c>
      <c r="B7" s="47"/>
      <c r="C7" s="47"/>
      <c r="D7" s="47"/>
      <c r="E7" s="47"/>
      <c r="F7" s="47"/>
      <c r="G7" s="47"/>
    </row>
    <row r="8" spans="1:28" s="2" customFormat="1" ht="12.95" customHeight="1" x14ac:dyDescent="0.2">
      <c r="A8" s="47" t="s">
        <v>4</v>
      </c>
      <c r="B8" s="47"/>
      <c r="C8" s="47"/>
      <c r="D8" s="47"/>
      <c r="E8" s="47"/>
      <c r="F8" s="47"/>
      <c r="G8" s="47"/>
    </row>
    <row r="9" spans="1:28" s="1" customFormat="1" ht="11.1" customHeight="1" x14ac:dyDescent="0.2"/>
    <row r="10" spans="1:28" s="4" customFormat="1" ht="30" customHeight="1" x14ac:dyDescent="0.2">
      <c r="A10" s="48" t="s">
        <v>5</v>
      </c>
      <c r="B10" s="50" t="s">
        <v>6</v>
      </c>
      <c r="C10" s="48" t="s">
        <v>7</v>
      </c>
      <c r="D10" s="52" t="s">
        <v>8</v>
      </c>
      <c r="E10" s="52" t="s">
        <v>9</v>
      </c>
      <c r="F10" s="52" t="s">
        <v>10</v>
      </c>
      <c r="G10" s="48" t="s">
        <v>11</v>
      </c>
      <c r="H10" s="54" t="s">
        <v>12</v>
      </c>
      <c r="I10" s="54"/>
      <c r="J10" s="54"/>
      <c r="K10" s="54"/>
      <c r="L10" s="54"/>
      <c r="M10" s="54"/>
      <c r="N10" s="54"/>
      <c r="O10" s="54"/>
      <c r="P10" s="54"/>
      <c r="Q10" s="54"/>
      <c r="R10" s="50" t="s">
        <v>13</v>
      </c>
      <c r="S10" s="50" t="s">
        <v>14</v>
      </c>
      <c r="T10" s="50" t="s">
        <v>15</v>
      </c>
      <c r="U10" s="54" t="s">
        <v>16</v>
      </c>
      <c r="V10" s="54"/>
      <c r="W10" s="54"/>
      <c r="X10" s="54" t="s">
        <v>17</v>
      </c>
      <c r="Y10" s="54"/>
      <c r="Z10" s="50" t="s">
        <v>18</v>
      </c>
      <c r="AA10" s="50" t="s">
        <v>19</v>
      </c>
      <c r="AB10" s="50" t="s">
        <v>20</v>
      </c>
    </row>
    <row r="11" spans="1:28" s="4" customFormat="1" ht="36.950000000000003" customHeight="1" x14ac:dyDescent="0.2">
      <c r="A11" s="49"/>
      <c r="B11" s="51"/>
      <c r="C11" s="49"/>
      <c r="D11" s="53"/>
      <c r="E11" s="53"/>
      <c r="F11" s="53"/>
      <c r="G11" s="49"/>
      <c r="H11" s="5" t="s">
        <v>21</v>
      </c>
      <c r="I11" s="5" t="s">
        <v>22</v>
      </c>
      <c r="J11" s="5" t="s">
        <v>23</v>
      </c>
      <c r="K11" s="5" t="s">
        <v>24</v>
      </c>
      <c r="L11" s="5" t="s">
        <v>25</v>
      </c>
      <c r="M11" s="5" t="s">
        <v>26</v>
      </c>
      <c r="N11" s="5" t="s">
        <v>27</v>
      </c>
      <c r="O11" s="5" t="s">
        <v>28</v>
      </c>
      <c r="P11" s="5" t="s">
        <v>29</v>
      </c>
      <c r="Q11" s="5" t="s">
        <v>30</v>
      </c>
      <c r="R11" s="51"/>
      <c r="S11" s="51"/>
      <c r="T11" s="51"/>
      <c r="U11" s="5" t="s">
        <v>31</v>
      </c>
      <c r="V11" s="5" t="s">
        <v>32</v>
      </c>
      <c r="W11" s="5" t="s">
        <v>33</v>
      </c>
      <c r="X11" s="5" t="s">
        <v>31</v>
      </c>
      <c r="Y11" s="5" t="s">
        <v>32</v>
      </c>
      <c r="Z11" s="51"/>
      <c r="AA11" s="51"/>
      <c r="AB11" s="51"/>
    </row>
    <row r="12" spans="1:28" s="1" customFormat="1" ht="11.1" customHeight="1" x14ac:dyDescent="0.2">
      <c r="A12" s="6" t="s">
        <v>34</v>
      </c>
      <c r="B12" s="6" t="s">
        <v>35</v>
      </c>
      <c r="C12" s="6" t="s">
        <v>36</v>
      </c>
      <c r="D12" s="6" t="s">
        <v>37</v>
      </c>
      <c r="E12" s="6" t="s">
        <v>38</v>
      </c>
      <c r="F12" s="6" t="s">
        <v>39</v>
      </c>
      <c r="G12" s="6" t="s">
        <v>40</v>
      </c>
      <c r="H12" s="6" t="s">
        <v>41</v>
      </c>
      <c r="I12" s="6" t="s">
        <v>42</v>
      </c>
      <c r="J12" s="6" t="s">
        <v>43</v>
      </c>
      <c r="K12" s="6" t="s">
        <v>44</v>
      </c>
      <c r="L12" s="6" t="s">
        <v>45</v>
      </c>
      <c r="M12" s="6" t="s">
        <v>46</v>
      </c>
      <c r="N12" s="6" t="s">
        <v>47</v>
      </c>
      <c r="O12" s="6" t="s">
        <v>48</v>
      </c>
      <c r="P12" s="6" t="s">
        <v>49</v>
      </c>
      <c r="Q12" s="6" t="s">
        <v>50</v>
      </c>
      <c r="R12" s="6" t="s">
        <v>51</v>
      </c>
      <c r="S12" s="6" t="s">
        <v>52</v>
      </c>
      <c r="T12" s="6" t="s">
        <v>53</v>
      </c>
      <c r="U12" s="6" t="s">
        <v>54</v>
      </c>
      <c r="V12" s="6" t="s">
        <v>55</v>
      </c>
      <c r="W12" s="6" t="s">
        <v>56</v>
      </c>
      <c r="X12" s="6" t="s">
        <v>57</v>
      </c>
      <c r="Y12" s="6" t="s">
        <v>58</v>
      </c>
      <c r="Z12" s="6" t="s">
        <v>59</v>
      </c>
      <c r="AA12" s="6" t="s">
        <v>60</v>
      </c>
      <c r="AB12" s="6" t="s">
        <v>61</v>
      </c>
    </row>
    <row r="13" spans="1:28" s="1" customFormat="1" ht="12" customHeight="1" outlineLevel="1" x14ac:dyDescent="0.2">
      <c r="A13" s="7"/>
      <c r="B13" s="8" t="s">
        <v>62</v>
      </c>
      <c r="C13" s="9"/>
      <c r="D13" s="9"/>
      <c r="E13" s="9"/>
      <c r="F13" s="9"/>
      <c r="G13" s="9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>
        <f>ROUND($X$17+$X$18+$X$19+$X$20+$X$21+$X$22+$X$23+$X$24+$X$25+$X$26+$X$27+$X$28+$X$29+$X$30+$X$31+$X$32+$X$33+$X$34+$X$35+$X$36+$X$37+$X$38+$X$39+$X$40+$X$41+$X$43+$X$45+$X$48+$X$49,2)</f>
        <v>0</v>
      </c>
      <c r="Y13" s="10">
        <f>ROUND($Y$17+$Y$18+$Y$19+$Y$20+$Y$21+$Y$22+$Y$23+$Y$24+$Y$25+$Y$26+$Y$27+$Y$28+$Y$29+$Y$30+$Y$31+$Y$32+$Y$33+$Y$34+$Y$35+$Y$36+$Y$37+$Y$38+$Y$39+$Y$40+$Y$41+$Y$43+$Y$45+$Y$48+$Y$49,2)</f>
        <v>0</v>
      </c>
      <c r="Z13" s="10">
        <f>ROUND($Z$17+$Z$18+$Z$19+$Z$20+$Z$21+$Z$22+$Z$23+$Z$24+$Z$25+$Z$26+$Z$27+$Z$28+$Z$29+$Z$30+$Z$31+$Z$32+$Z$33+$Z$34+$Z$35+$Z$36+$Z$37+$Z$38+$Z$39+$Z$40+$Z$41+$Z$43+$Z$45+$Z$48+$Z$49,2)</f>
        <v>0</v>
      </c>
      <c r="AA13" s="10"/>
      <c r="AB13" s="10"/>
    </row>
    <row r="14" spans="1:28" s="1" customFormat="1" ht="12" customHeight="1" outlineLevel="2" x14ac:dyDescent="0.2">
      <c r="A14" s="7"/>
      <c r="B14" s="8" t="s">
        <v>63</v>
      </c>
      <c r="C14" s="9"/>
      <c r="D14" s="9"/>
      <c r="E14" s="9"/>
      <c r="F14" s="9"/>
      <c r="G14" s="9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>
        <f>ROUND($X$17+$X$18+$X$19+$X$20+$X$21+$X$22+$X$23+$X$24+$X$25+$X$26+$X$27+$X$28+$X$29+$X$30+$X$31+$X$32+$X$33+$X$34+$X$35+$X$36+$X$37+$X$38+$X$39+$X$40+$X$41+$X$43+$X$45+$X$48+$X$49,2)</f>
        <v>0</v>
      </c>
      <c r="Y14" s="10">
        <f>ROUND($Y$17+$Y$18+$Y$19+$Y$20+$Y$21+$Y$22+$Y$23+$Y$24+$Y$25+$Y$26+$Y$27+$Y$28+$Y$29+$Y$30+$Y$31+$Y$32+$Y$33+$Y$34+$Y$35+$Y$36+$Y$37+$Y$38+$Y$39+$Y$40+$Y$41+$Y$43+$Y$45+$Y$48+$Y$49,2)</f>
        <v>0</v>
      </c>
      <c r="Z14" s="10">
        <f>ROUND($Z$17+$Z$18+$Z$19+$Z$20+$Z$21+$Z$22+$Z$23+$Z$24+$Z$25+$Z$26+$Z$27+$Z$28+$Z$29+$Z$30+$Z$31+$Z$32+$Z$33+$Z$34+$Z$35+$Z$36+$Z$37+$Z$38+$Z$39+$Z$40+$Z$41+$Z$43+$Z$45+$Z$48+$Z$49,2)</f>
        <v>0</v>
      </c>
      <c r="AA14" s="10"/>
      <c r="AB14" s="10"/>
    </row>
    <row r="15" spans="1:28" s="1" customFormat="1" ht="12" customHeight="1" outlineLevel="3" x14ac:dyDescent="0.2">
      <c r="A15" s="7"/>
      <c r="B15" s="8" t="s">
        <v>64</v>
      </c>
      <c r="C15" s="9"/>
      <c r="D15" s="9"/>
      <c r="E15" s="9"/>
      <c r="F15" s="9"/>
      <c r="G15" s="9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>
        <f>ROUND($X$17+$X$18+$X$19+$X$20+$X$21+$X$22+$X$23+$X$24+$X$25+$X$26+$X$27+$X$28+$X$29+$X$30+$X$31+$X$32+$X$33+$X$34+$X$35+$X$36+$X$37+$X$38+$X$39+$X$40+$X$41+$X$43+$X$45+$X$48+$X$49,2)</f>
        <v>0</v>
      </c>
      <c r="Y15" s="10">
        <f>ROUND($Y$17+$Y$18+$Y$19+$Y$20+$Y$21+$Y$22+$Y$23+$Y$24+$Y$25+$Y$26+$Y$27+$Y$28+$Y$29+$Y$30+$Y$31+$Y$32+$Y$33+$Y$34+$Y$35+$Y$36+$Y$37+$Y$38+$Y$39+$Y$40+$Y$41+$Y$43+$Y$45+$Y$48+$Y$49,2)</f>
        <v>0</v>
      </c>
      <c r="Z15" s="10">
        <f>ROUND($Z$17+$Z$18+$Z$19+$Z$20+$Z$21+$Z$22+$Z$23+$Z$24+$Z$25+$Z$26+$Z$27+$Z$28+$Z$29+$Z$30+$Z$31+$Z$32+$Z$33+$Z$34+$Z$35+$Z$36+$Z$37+$Z$38+$Z$39+$Z$40+$Z$41+$Z$43+$Z$45+$Z$48+$Z$49,2)</f>
        <v>0</v>
      </c>
      <c r="AA15" s="10"/>
      <c r="AB15" s="10"/>
    </row>
    <row r="16" spans="1:28" s="1" customFormat="1" ht="12" customHeight="1" outlineLevel="4" x14ac:dyDescent="0.2">
      <c r="A16" s="7"/>
      <c r="B16" s="8" t="s">
        <v>65</v>
      </c>
      <c r="C16" s="9"/>
      <c r="D16" s="9"/>
      <c r="E16" s="9"/>
      <c r="F16" s="9"/>
      <c r="G16" s="9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>
        <f>ROUND($X$17+$X$18+$X$19+$X$20+$X$21+$X$22+$X$23+$X$24+$X$25+$X$26+$X$27+$X$28+$X$29+$X$30+$X$31+$X$32+$X$33+$X$34+$X$35+$X$36+$X$37+$X$38+$X$39+$X$40+$X$41+$X$43+$X$45,2)</f>
        <v>0</v>
      </c>
      <c r="Y16" s="10">
        <f>ROUND($Y$17+$Y$18+$Y$19+$Y$20+$Y$21+$Y$22+$Y$23+$Y$24+$Y$25+$Y$26+$Y$27+$Y$28+$Y$29+$Y$30+$Y$31+$Y$32+$Y$33+$Y$34+$Y$35+$Y$36+$Y$37+$Y$38+$Y$39+$Y$40+$Y$41+$Y$43+$Y$45,2)</f>
        <v>0</v>
      </c>
      <c r="Z16" s="10">
        <f>ROUND($Z$17+$Z$18+$Z$19+$Z$20+$Z$21+$Z$22+$Z$23+$Z$24+$Z$25+$Z$26+$Z$27+$Z$28+$Z$29+$Z$30+$Z$31+$Z$32+$Z$33+$Z$34+$Z$35+$Z$36+$Z$37+$Z$38+$Z$39+$Z$40+$Z$41+$Z$43+$Z$45,2)</f>
        <v>0</v>
      </c>
      <c r="AA16" s="10"/>
      <c r="AB16" s="10"/>
    </row>
    <row r="17" spans="1:28" s="1" customFormat="1" ht="309.95" customHeight="1" outlineLevel="5" x14ac:dyDescent="0.2">
      <c r="A17" s="11"/>
      <c r="B17" s="12" t="s">
        <v>66</v>
      </c>
      <c r="C17" s="13" t="s">
        <v>67</v>
      </c>
      <c r="D17" s="13"/>
      <c r="E17" s="13"/>
      <c r="F17" s="13"/>
      <c r="G17" s="13"/>
      <c r="H17" s="14">
        <v>1</v>
      </c>
      <c r="I17" s="15"/>
      <c r="J17" s="15"/>
      <c r="K17" s="15"/>
      <c r="L17" s="15"/>
      <c r="M17" s="15"/>
      <c r="N17" s="15"/>
      <c r="O17" s="15"/>
      <c r="P17" s="15"/>
      <c r="Q17" s="15"/>
      <c r="R17" s="14">
        <f>$H$17+$I$17+$J$17+$K$17+$L$17+$M$17+$N$17+$O$17+$P$17+$Q$17</f>
        <v>1</v>
      </c>
      <c r="S17" s="16">
        <v>1</v>
      </c>
      <c r="T17" s="15">
        <f>ROUND($R$17*$S$17,3)</f>
        <v>1</v>
      </c>
      <c r="U17" s="57"/>
      <c r="V17" s="57"/>
      <c r="W17" s="15">
        <f>ROUND($V$17+$U$17,2)</f>
        <v>0</v>
      </c>
      <c r="X17" s="15">
        <f>ROUND($R$17*$U$17,2)</f>
        <v>0</v>
      </c>
      <c r="Y17" s="15">
        <f>ROUND($T$17*$V$17,2)</f>
        <v>0</v>
      </c>
      <c r="Z17" s="15">
        <f>ROUND($Y$17+$X$17,2)</f>
        <v>0</v>
      </c>
      <c r="AA17" s="17" t="s">
        <v>68</v>
      </c>
      <c r="AB17" s="63"/>
    </row>
    <row r="18" spans="1:28" s="1" customFormat="1" ht="309.95" customHeight="1" outlineLevel="5" x14ac:dyDescent="0.2">
      <c r="A18" s="11"/>
      <c r="B18" s="12" t="s">
        <v>69</v>
      </c>
      <c r="C18" s="13" t="s">
        <v>67</v>
      </c>
      <c r="D18" s="13"/>
      <c r="E18" s="13"/>
      <c r="F18" s="13"/>
      <c r="G18" s="13"/>
      <c r="H18" s="14">
        <v>1</v>
      </c>
      <c r="I18" s="15"/>
      <c r="J18" s="15"/>
      <c r="K18" s="15"/>
      <c r="L18" s="15"/>
      <c r="M18" s="15"/>
      <c r="N18" s="15"/>
      <c r="O18" s="15"/>
      <c r="P18" s="15"/>
      <c r="Q18" s="15"/>
      <c r="R18" s="14">
        <f>$H$18+$I$18+$J$18+$K$18+$L$18+$M$18+$N$18+$O$18+$P$18+$Q$18</f>
        <v>1</v>
      </c>
      <c r="S18" s="16">
        <v>1</v>
      </c>
      <c r="T18" s="15">
        <f>ROUND($R$18*$S$18,3)</f>
        <v>1</v>
      </c>
      <c r="U18" s="57"/>
      <c r="V18" s="57"/>
      <c r="W18" s="15">
        <f>ROUND($V$18+$U$18,2)</f>
        <v>0</v>
      </c>
      <c r="X18" s="15">
        <f>ROUND($R$18*$U$18,2)</f>
        <v>0</v>
      </c>
      <c r="Y18" s="15">
        <f>ROUND($T$18*$V$18,2)</f>
        <v>0</v>
      </c>
      <c r="Z18" s="15">
        <f>ROUND($Y$18+$X$18,2)</f>
        <v>0</v>
      </c>
      <c r="AA18" s="17" t="s">
        <v>68</v>
      </c>
      <c r="AB18" s="63"/>
    </row>
    <row r="19" spans="1:28" s="1" customFormat="1" ht="309.95" customHeight="1" outlineLevel="5" x14ac:dyDescent="0.2">
      <c r="A19" s="11"/>
      <c r="B19" s="12" t="s">
        <v>70</v>
      </c>
      <c r="C19" s="13" t="s">
        <v>67</v>
      </c>
      <c r="D19" s="13"/>
      <c r="E19" s="13"/>
      <c r="F19" s="13"/>
      <c r="G19" s="13"/>
      <c r="H19" s="14">
        <v>1</v>
      </c>
      <c r="I19" s="15"/>
      <c r="J19" s="15"/>
      <c r="K19" s="15"/>
      <c r="L19" s="15"/>
      <c r="M19" s="15"/>
      <c r="N19" s="15"/>
      <c r="O19" s="15"/>
      <c r="P19" s="15"/>
      <c r="Q19" s="15"/>
      <c r="R19" s="14">
        <f>$H$19+$I$19+$J$19+$K$19+$L$19+$M$19+$N$19+$O$19+$P$19+$Q$19</f>
        <v>1</v>
      </c>
      <c r="S19" s="16">
        <v>1</v>
      </c>
      <c r="T19" s="15">
        <f>ROUND($R$19*$S$19,3)</f>
        <v>1</v>
      </c>
      <c r="U19" s="57"/>
      <c r="V19" s="57"/>
      <c r="W19" s="15">
        <f>ROUND($V$19+$U$19,2)</f>
        <v>0</v>
      </c>
      <c r="X19" s="15">
        <f>ROUND($R$19*$U$19,2)</f>
        <v>0</v>
      </c>
      <c r="Y19" s="15">
        <f>ROUND($T$19*$V$19,2)</f>
        <v>0</v>
      </c>
      <c r="Z19" s="15">
        <f>ROUND($Y$19+$X$19,2)</f>
        <v>0</v>
      </c>
      <c r="AA19" s="17" t="s">
        <v>68</v>
      </c>
      <c r="AB19" s="63"/>
    </row>
    <row r="20" spans="1:28" s="1" customFormat="1" ht="309.95" customHeight="1" outlineLevel="5" x14ac:dyDescent="0.2">
      <c r="A20" s="11"/>
      <c r="B20" s="12" t="s">
        <v>71</v>
      </c>
      <c r="C20" s="13" t="s">
        <v>67</v>
      </c>
      <c r="D20" s="13"/>
      <c r="E20" s="13"/>
      <c r="F20" s="13"/>
      <c r="G20" s="13"/>
      <c r="H20" s="14">
        <v>1</v>
      </c>
      <c r="I20" s="15"/>
      <c r="J20" s="15"/>
      <c r="K20" s="15"/>
      <c r="L20" s="15"/>
      <c r="M20" s="15"/>
      <c r="N20" s="15"/>
      <c r="O20" s="15"/>
      <c r="P20" s="15"/>
      <c r="Q20" s="15"/>
      <c r="R20" s="14">
        <f>$H$20+$I$20+$J$20+$K$20+$L$20+$M$20+$N$20+$O$20+$P$20+$Q$20</f>
        <v>1</v>
      </c>
      <c r="S20" s="16">
        <v>1</v>
      </c>
      <c r="T20" s="15">
        <f>ROUND($R$20*$S$20,3)</f>
        <v>1</v>
      </c>
      <c r="U20" s="57"/>
      <c r="V20" s="57"/>
      <c r="W20" s="15">
        <f>ROUND($V$20+$U$20,2)</f>
        <v>0</v>
      </c>
      <c r="X20" s="15">
        <f>ROUND($R$20*$U$20,2)</f>
        <v>0</v>
      </c>
      <c r="Y20" s="15">
        <f>ROUND($T$20*$V$20,2)</f>
        <v>0</v>
      </c>
      <c r="Z20" s="15">
        <f>ROUND($Y$20+$X$20,2)</f>
        <v>0</v>
      </c>
      <c r="AA20" s="17" t="s">
        <v>68</v>
      </c>
      <c r="AB20" s="63"/>
    </row>
    <row r="21" spans="1:28" s="1" customFormat="1" ht="309.95" customHeight="1" outlineLevel="5" x14ac:dyDescent="0.2">
      <c r="A21" s="11"/>
      <c r="B21" s="12" t="s">
        <v>72</v>
      </c>
      <c r="C21" s="13" t="s">
        <v>67</v>
      </c>
      <c r="D21" s="13"/>
      <c r="E21" s="13"/>
      <c r="F21" s="13"/>
      <c r="G21" s="13"/>
      <c r="H21" s="15"/>
      <c r="I21" s="14">
        <v>1</v>
      </c>
      <c r="J21" s="15"/>
      <c r="K21" s="15"/>
      <c r="L21" s="15"/>
      <c r="M21" s="15"/>
      <c r="N21" s="15"/>
      <c r="O21" s="15"/>
      <c r="P21" s="15"/>
      <c r="Q21" s="15"/>
      <c r="R21" s="14">
        <f>$H$21+$I$21+$J$21+$K$21+$L$21+$M$21+$N$21+$O$21+$P$21+$Q$21</f>
        <v>1</v>
      </c>
      <c r="S21" s="16">
        <v>1</v>
      </c>
      <c r="T21" s="15">
        <f>ROUND($R$21*$S$21,3)</f>
        <v>1</v>
      </c>
      <c r="U21" s="57"/>
      <c r="V21" s="57"/>
      <c r="W21" s="15">
        <f>ROUND($V$21+$U$21,2)</f>
        <v>0</v>
      </c>
      <c r="X21" s="15">
        <f>ROUND($R$21*$U$21,2)</f>
        <v>0</v>
      </c>
      <c r="Y21" s="15">
        <f>ROUND($T$21*$V$21,2)</f>
        <v>0</v>
      </c>
      <c r="Z21" s="15">
        <f>ROUND($Y$21+$X$21,2)</f>
        <v>0</v>
      </c>
      <c r="AA21" s="17" t="s">
        <v>68</v>
      </c>
      <c r="AB21" s="63"/>
    </row>
    <row r="22" spans="1:28" s="1" customFormat="1" ht="309.95" customHeight="1" outlineLevel="5" x14ac:dyDescent="0.2">
      <c r="A22" s="11"/>
      <c r="B22" s="12" t="s">
        <v>73</v>
      </c>
      <c r="C22" s="13" t="s">
        <v>67</v>
      </c>
      <c r="D22" s="13"/>
      <c r="E22" s="13"/>
      <c r="F22" s="13"/>
      <c r="G22" s="13"/>
      <c r="H22" s="15"/>
      <c r="I22" s="14">
        <v>1</v>
      </c>
      <c r="J22" s="15"/>
      <c r="K22" s="15"/>
      <c r="L22" s="15"/>
      <c r="M22" s="15"/>
      <c r="N22" s="15"/>
      <c r="O22" s="15"/>
      <c r="P22" s="15"/>
      <c r="Q22" s="15"/>
      <c r="R22" s="14">
        <f>$H$22+$I$22+$J$22+$K$22+$L$22+$M$22+$N$22+$O$22+$P$22+$Q$22</f>
        <v>1</v>
      </c>
      <c r="S22" s="16">
        <v>1</v>
      </c>
      <c r="T22" s="15">
        <f>ROUND($R$22*$S$22,3)</f>
        <v>1</v>
      </c>
      <c r="U22" s="57"/>
      <c r="V22" s="57"/>
      <c r="W22" s="15">
        <f>ROUND($V$22+$U$22,2)</f>
        <v>0</v>
      </c>
      <c r="X22" s="15">
        <f>ROUND($R$22*$U$22,2)</f>
        <v>0</v>
      </c>
      <c r="Y22" s="15">
        <f>ROUND($T$22*$V$22,2)</f>
        <v>0</v>
      </c>
      <c r="Z22" s="15">
        <f>ROUND($Y$22+$X$22,2)</f>
        <v>0</v>
      </c>
      <c r="AA22" s="17" t="s">
        <v>68</v>
      </c>
      <c r="AB22" s="63"/>
    </row>
    <row r="23" spans="1:28" s="1" customFormat="1" ht="309.95" customHeight="1" outlineLevel="5" x14ac:dyDescent="0.2">
      <c r="A23" s="11"/>
      <c r="B23" s="12" t="s">
        <v>74</v>
      </c>
      <c r="C23" s="13" t="s">
        <v>67</v>
      </c>
      <c r="D23" s="13"/>
      <c r="E23" s="13"/>
      <c r="F23" s="13"/>
      <c r="G23" s="13"/>
      <c r="H23" s="15"/>
      <c r="I23" s="15"/>
      <c r="J23" s="14">
        <v>1</v>
      </c>
      <c r="K23" s="14">
        <v>1</v>
      </c>
      <c r="L23" s="15"/>
      <c r="M23" s="15"/>
      <c r="N23" s="15"/>
      <c r="O23" s="15"/>
      <c r="P23" s="15"/>
      <c r="Q23" s="15"/>
      <c r="R23" s="14">
        <f>$H$23+$I$23+$J$23+$K$23+$L$23+$M$23+$N$23+$O$23+$P$23+$Q$23</f>
        <v>2</v>
      </c>
      <c r="S23" s="16">
        <v>1</v>
      </c>
      <c r="T23" s="15">
        <f>ROUND($R$23*$S$23,3)</f>
        <v>2</v>
      </c>
      <c r="U23" s="57"/>
      <c r="V23" s="57"/>
      <c r="W23" s="15">
        <f>ROUND($V$23+$U$23,2)</f>
        <v>0</v>
      </c>
      <c r="X23" s="15">
        <f>ROUND($R$23*$U$23,2)</f>
        <v>0</v>
      </c>
      <c r="Y23" s="15">
        <f>ROUND($T$23*$V$23,2)</f>
        <v>0</v>
      </c>
      <c r="Z23" s="15">
        <f>ROUND($Y$23+$X$23,2)</f>
        <v>0</v>
      </c>
      <c r="AA23" s="17" t="s">
        <v>68</v>
      </c>
      <c r="AB23" s="63"/>
    </row>
    <row r="24" spans="1:28" s="1" customFormat="1" ht="309.95" customHeight="1" outlineLevel="5" x14ac:dyDescent="0.2">
      <c r="A24" s="11"/>
      <c r="B24" s="12" t="s">
        <v>75</v>
      </c>
      <c r="C24" s="13" t="s">
        <v>67</v>
      </c>
      <c r="D24" s="13"/>
      <c r="E24" s="13"/>
      <c r="F24" s="13"/>
      <c r="G24" s="13"/>
      <c r="H24" s="15"/>
      <c r="I24" s="15"/>
      <c r="J24" s="15"/>
      <c r="K24" s="15"/>
      <c r="L24" s="15"/>
      <c r="M24" s="15"/>
      <c r="N24" s="15"/>
      <c r="O24" s="14">
        <v>1</v>
      </c>
      <c r="P24" s="14">
        <v>1</v>
      </c>
      <c r="Q24" s="14">
        <v>1</v>
      </c>
      <c r="R24" s="14">
        <f>$H$24+$I$24+$J$24+$K$24+$L$24+$M$24+$N$24+$O$24+$P$24+$Q$24</f>
        <v>3</v>
      </c>
      <c r="S24" s="16">
        <v>1</v>
      </c>
      <c r="T24" s="15">
        <f>ROUND($R$24*$S$24,3)</f>
        <v>3</v>
      </c>
      <c r="U24" s="57"/>
      <c r="V24" s="57"/>
      <c r="W24" s="15">
        <f>ROUND($V$24+$U$24,2)</f>
        <v>0</v>
      </c>
      <c r="X24" s="15">
        <f>ROUND($R$24*$U$24,2)</f>
        <v>0</v>
      </c>
      <c r="Y24" s="15">
        <f>ROUND($T$24*$V$24,2)</f>
        <v>0</v>
      </c>
      <c r="Z24" s="15">
        <f>ROUND($Y$24+$X$24,2)</f>
        <v>0</v>
      </c>
      <c r="AA24" s="17" t="s">
        <v>68</v>
      </c>
      <c r="AB24" s="63"/>
    </row>
    <row r="25" spans="1:28" s="1" customFormat="1" ht="309.95" customHeight="1" outlineLevel="5" x14ac:dyDescent="0.2">
      <c r="A25" s="11"/>
      <c r="B25" s="12" t="s">
        <v>76</v>
      </c>
      <c r="C25" s="13" t="s">
        <v>67</v>
      </c>
      <c r="D25" s="13"/>
      <c r="E25" s="13"/>
      <c r="F25" s="13"/>
      <c r="G25" s="13"/>
      <c r="H25" s="15"/>
      <c r="I25" s="15"/>
      <c r="J25" s="15"/>
      <c r="K25" s="15"/>
      <c r="L25" s="14">
        <v>1</v>
      </c>
      <c r="M25" s="14">
        <v>1</v>
      </c>
      <c r="N25" s="14">
        <v>1</v>
      </c>
      <c r="O25" s="14">
        <v>1</v>
      </c>
      <c r="P25" s="14">
        <v>1</v>
      </c>
      <c r="Q25" s="14">
        <v>1</v>
      </c>
      <c r="R25" s="14">
        <f>$H$25+$I$25+$J$25+$K$25+$L$25+$M$25+$N$25+$O$25+$P$25+$Q$25</f>
        <v>6</v>
      </c>
      <c r="S25" s="16">
        <v>1</v>
      </c>
      <c r="T25" s="15">
        <f>ROUND($R$25*$S$25,3)</f>
        <v>6</v>
      </c>
      <c r="U25" s="57"/>
      <c r="V25" s="57"/>
      <c r="W25" s="15">
        <f>ROUND($V$25+$U$25,2)</f>
        <v>0</v>
      </c>
      <c r="X25" s="15">
        <f>ROUND($R$25*$U$25,2)</f>
        <v>0</v>
      </c>
      <c r="Y25" s="15">
        <f>ROUND($T$25*$V$25,2)</f>
        <v>0</v>
      </c>
      <c r="Z25" s="15">
        <f>ROUND($Y$25+$X$25,2)</f>
        <v>0</v>
      </c>
      <c r="AA25" s="17" t="s">
        <v>68</v>
      </c>
      <c r="AB25" s="63"/>
    </row>
    <row r="26" spans="1:28" s="1" customFormat="1" ht="309.95" customHeight="1" outlineLevel="5" x14ac:dyDescent="0.2">
      <c r="A26" s="11"/>
      <c r="B26" s="12" t="s">
        <v>77</v>
      </c>
      <c r="C26" s="13" t="s">
        <v>67</v>
      </c>
      <c r="D26" s="13"/>
      <c r="E26" s="13"/>
      <c r="F26" s="13"/>
      <c r="G26" s="13"/>
      <c r="H26" s="15"/>
      <c r="I26" s="15"/>
      <c r="J26" s="15"/>
      <c r="K26" s="15"/>
      <c r="L26" s="14">
        <v>1</v>
      </c>
      <c r="M26" s="14">
        <v>1</v>
      </c>
      <c r="N26" s="14">
        <v>1</v>
      </c>
      <c r="O26" s="14">
        <v>1</v>
      </c>
      <c r="P26" s="14">
        <v>1</v>
      </c>
      <c r="Q26" s="14">
        <v>1</v>
      </c>
      <c r="R26" s="14">
        <f>$H$26+$I$26+$J$26+$K$26+$L$26+$M$26+$N$26+$O$26+$P$26+$Q$26</f>
        <v>6</v>
      </c>
      <c r="S26" s="16">
        <v>1</v>
      </c>
      <c r="T26" s="15">
        <f>ROUND($R$26*$S$26,3)</f>
        <v>6</v>
      </c>
      <c r="U26" s="57"/>
      <c r="V26" s="57"/>
      <c r="W26" s="15">
        <f>ROUND($V$26+$U$26,2)</f>
        <v>0</v>
      </c>
      <c r="X26" s="15">
        <f>ROUND($R$26*$U$26,2)</f>
        <v>0</v>
      </c>
      <c r="Y26" s="15">
        <f>ROUND($T$26*$V$26,2)</f>
        <v>0</v>
      </c>
      <c r="Z26" s="15">
        <f>ROUND($Y$26+$X$26,2)</f>
        <v>0</v>
      </c>
      <c r="AA26" s="17" t="s">
        <v>68</v>
      </c>
      <c r="AB26" s="63"/>
    </row>
    <row r="27" spans="1:28" s="1" customFormat="1" ht="309.95" customHeight="1" outlineLevel="5" x14ac:dyDescent="0.2">
      <c r="A27" s="11"/>
      <c r="B27" s="12" t="s">
        <v>78</v>
      </c>
      <c r="C27" s="13" t="s">
        <v>67</v>
      </c>
      <c r="D27" s="13"/>
      <c r="E27" s="13"/>
      <c r="F27" s="13"/>
      <c r="G27" s="13"/>
      <c r="H27" s="14">
        <v>1</v>
      </c>
      <c r="I27" s="15"/>
      <c r="J27" s="15"/>
      <c r="K27" s="15"/>
      <c r="L27" s="15"/>
      <c r="M27" s="15"/>
      <c r="N27" s="15"/>
      <c r="O27" s="15"/>
      <c r="P27" s="15"/>
      <c r="Q27" s="15"/>
      <c r="R27" s="14">
        <f>$H$27+$I$27+$J$27+$K$27+$L$27+$M$27+$N$27+$O$27+$P$27+$Q$27</f>
        <v>1</v>
      </c>
      <c r="S27" s="16">
        <v>1</v>
      </c>
      <c r="T27" s="15">
        <f>ROUND($R$27*$S$27,3)</f>
        <v>1</v>
      </c>
      <c r="U27" s="57"/>
      <c r="V27" s="57"/>
      <c r="W27" s="15">
        <f>ROUND($V$27+$U$27,2)</f>
        <v>0</v>
      </c>
      <c r="X27" s="15">
        <f>ROUND($R$27*$U$27,2)</f>
        <v>0</v>
      </c>
      <c r="Y27" s="15">
        <f>ROUND($T$27*$V$27,2)</f>
        <v>0</v>
      </c>
      <c r="Z27" s="15">
        <f>ROUND($Y$27+$X$27,2)</f>
        <v>0</v>
      </c>
      <c r="AA27" s="17" t="s">
        <v>68</v>
      </c>
      <c r="AB27" s="63"/>
    </row>
    <row r="28" spans="1:28" s="1" customFormat="1" ht="309.95" customHeight="1" outlineLevel="5" x14ac:dyDescent="0.2">
      <c r="A28" s="11"/>
      <c r="B28" s="12" t="s">
        <v>79</v>
      </c>
      <c r="C28" s="13" t="s">
        <v>67</v>
      </c>
      <c r="D28" s="13"/>
      <c r="E28" s="13"/>
      <c r="F28" s="13"/>
      <c r="G28" s="13"/>
      <c r="H28" s="14">
        <v>2</v>
      </c>
      <c r="I28" s="15"/>
      <c r="J28" s="14">
        <v>1</v>
      </c>
      <c r="K28" s="14">
        <v>1</v>
      </c>
      <c r="L28" s="14">
        <v>4</v>
      </c>
      <c r="M28" s="14">
        <v>4</v>
      </c>
      <c r="N28" s="14">
        <v>4</v>
      </c>
      <c r="O28" s="14">
        <v>4</v>
      </c>
      <c r="P28" s="14">
        <v>4</v>
      </c>
      <c r="Q28" s="14">
        <v>4</v>
      </c>
      <c r="R28" s="14">
        <f>$H$28+$I$28+$J$28+$K$28+$L$28+$M$28+$N$28+$O$28+$P$28+$Q$28</f>
        <v>28</v>
      </c>
      <c r="S28" s="16">
        <v>1</v>
      </c>
      <c r="T28" s="15">
        <f>ROUND($R$28*$S$28,3)</f>
        <v>28</v>
      </c>
      <c r="U28" s="57"/>
      <c r="V28" s="57"/>
      <c r="W28" s="15">
        <f>ROUND($V$28+$U$28,2)</f>
        <v>0</v>
      </c>
      <c r="X28" s="15">
        <f>ROUND($R$28*$U$28,2)</f>
        <v>0</v>
      </c>
      <c r="Y28" s="15">
        <f>ROUND($T$28*$V$28,2)</f>
        <v>0</v>
      </c>
      <c r="Z28" s="15">
        <f>ROUND($Y$28+$X$28,2)</f>
        <v>0</v>
      </c>
      <c r="AA28" s="17" t="s">
        <v>68</v>
      </c>
      <c r="AB28" s="63"/>
    </row>
    <row r="29" spans="1:28" s="1" customFormat="1" ht="309.95" customHeight="1" outlineLevel="5" x14ac:dyDescent="0.2">
      <c r="A29" s="11"/>
      <c r="B29" s="12" t="s">
        <v>80</v>
      </c>
      <c r="C29" s="13" t="s">
        <v>67</v>
      </c>
      <c r="D29" s="13"/>
      <c r="E29" s="13"/>
      <c r="F29" s="13"/>
      <c r="G29" s="13"/>
      <c r="H29" s="15"/>
      <c r="I29" s="14">
        <v>1</v>
      </c>
      <c r="J29" s="15"/>
      <c r="K29" s="15"/>
      <c r="L29" s="15"/>
      <c r="M29" s="15"/>
      <c r="N29" s="15"/>
      <c r="O29" s="15"/>
      <c r="P29" s="15"/>
      <c r="Q29" s="15"/>
      <c r="R29" s="14">
        <f>$H$29+$I$29+$J$29+$K$29+$L$29+$M$29+$N$29+$O$29+$P$29+$Q$29</f>
        <v>1</v>
      </c>
      <c r="S29" s="16">
        <v>1</v>
      </c>
      <c r="T29" s="15">
        <f>ROUND($R$29*$S$29,3)</f>
        <v>1</v>
      </c>
      <c r="U29" s="57"/>
      <c r="V29" s="57"/>
      <c r="W29" s="15">
        <f>ROUND($V$29+$U$29,2)</f>
        <v>0</v>
      </c>
      <c r="X29" s="15">
        <f>ROUND($R$29*$U$29,2)</f>
        <v>0</v>
      </c>
      <c r="Y29" s="15">
        <f>ROUND($T$29*$V$29,2)</f>
        <v>0</v>
      </c>
      <c r="Z29" s="15">
        <f>ROUND($Y$29+$X$29,2)</f>
        <v>0</v>
      </c>
      <c r="AA29" s="17" t="s">
        <v>68</v>
      </c>
      <c r="AB29" s="63"/>
    </row>
    <row r="30" spans="1:28" s="1" customFormat="1" ht="309.95" customHeight="1" outlineLevel="5" x14ac:dyDescent="0.2">
      <c r="A30" s="11"/>
      <c r="B30" s="12" t="s">
        <v>81</v>
      </c>
      <c r="C30" s="13" t="s">
        <v>67</v>
      </c>
      <c r="D30" s="13"/>
      <c r="E30" s="13"/>
      <c r="F30" s="13"/>
      <c r="G30" s="13"/>
      <c r="H30" s="15"/>
      <c r="I30" s="15"/>
      <c r="J30" s="15"/>
      <c r="K30" s="15"/>
      <c r="L30" s="14">
        <v>1</v>
      </c>
      <c r="M30" s="14">
        <v>1</v>
      </c>
      <c r="N30" s="14">
        <v>1</v>
      </c>
      <c r="O30" s="15"/>
      <c r="P30" s="15"/>
      <c r="Q30" s="15"/>
      <c r="R30" s="14">
        <f>$H$30+$I$30+$J$30+$K$30+$L$30+$M$30+$N$30+$O$30+$P$30+$Q$30</f>
        <v>3</v>
      </c>
      <c r="S30" s="16">
        <v>1</v>
      </c>
      <c r="T30" s="15">
        <f>ROUND($R$30*$S$30,3)</f>
        <v>3</v>
      </c>
      <c r="U30" s="57"/>
      <c r="V30" s="57"/>
      <c r="W30" s="15">
        <f>ROUND($V$30+$U$30,2)</f>
        <v>0</v>
      </c>
      <c r="X30" s="15">
        <f>ROUND($R$30*$U$30,2)</f>
        <v>0</v>
      </c>
      <c r="Y30" s="15">
        <f>ROUND($T$30*$V$30,2)</f>
        <v>0</v>
      </c>
      <c r="Z30" s="15">
        <f>ROUND($Y$30+$X$30,2)</f>
        <v>0</v>
      </c>
      <c r="AA30" s="17" t="s">
        <v>68</v>
      </c>
      <c r="AB30" s="63"/>
    </row>
    <row r="31" spans="1:28" s="1" customFormat="1" ht="309.95" customHeight="1" outlineLevel="5" x14ac:dyDescent="0.2">
      <c r="A31" s="11"/>
      <c r="B31" s="12" t="s">
        <v>82</v>
      </c>
      <c r="C31" s="13" t="s">
        <v>67</v>
      </c>
      <c r="D31" s="13"/>
      <c r="E31" s="13"/>
      <c r="F31" s="13"/>
      <c r="G31" s="13"/>
      <c r="H31" s="15"/>
      <c r="I31" s="15"/>
      <c r="J31" s="15"/>
      <c r="K31" s="15"/>
      <c r="L31" s="14">
        <v>1</v>
      </c>
      <c r="M31" s="14">
        <v>1</v>
      </c>
      <c r="N31" s="14">
        <v>1</v>
      </c>
      <c r="O31" s="15"/>
      <c r="P31" s="15"/>
      <c r="Q31" s="15"/>
      <c r="R31" s="14">
        <f>$H$31+$I$31+$J$31+$K$31+$L$31+$M$31+$N$31+$O$31+$P$31+$Q$31</f>
        <v>3</v>
      </c>
      <c r="S31" s="16">
        <v>1</v>
      </c>
      <c r="T31" s="15">
        <f>ROUND($R$31*$S$31,3)</f>
        <v>3</v>
      </c>
      <c r="U31" s="57"/>
      <c r="V31" s="57"/>
      <c r="W31" s="15">
        <f>ROUND($V$31+$U$31,2)</f>
        <v>0</v>
      </c>
      <c r="X31" s="15">
        <f>ROUND($R$31*$U$31,2)</f>
        <v>0</v>
      </c>
      <c r="Y31" s="15">
        <f>ROUND($T$31*$V$31,2)</f>
        <v>0</v>
      </c>
      <c r="Z31" s="15">
        <f>ROUND($Y$31+$X$31,2)</f>
        <v>0</v>
      </c>
      <c r="AA31" s="17" t="s">
        <v>68</v>
      </c>
      <c r="AB31" s="63"/>
    </row>
    <row r="32" spans="1:28" s="1" customFormat="1" ht="309.95" customHeight="1" outlineLevel="5" x14ac:dyDescent="0.2">
      <c r="A32" s="11"/>
      <c r="B32" s="12" t="s">
        <v>83</v>
      </c>
      <c r="C32" s="13" t="s">
        <v>67</v>
      </c>
      <c r="D32" s="13"/>
      <c r="E32" s="13"/>
      <c r="F32" s="13"/>
      <c r="G32" s="13"/>
      <c r="H32" s="15"/>
      <c r="I32" s="14">
        <v>1</v>
      </c>
      <c r="J32" s="15"/>
      <c r="K32" s="15"/>
      <c r="L32" s="15"/>
      <c r="M32" s="15"/>
      <c r="N32" s="15"/>
      <c r="O32" s="15"/>
      <c r="P32" s="15"/>
      <c r="Q32" s="15"/>
      <c r="R32" s="14">
        <f>$H$32+$I$32+$J$32+$K$32+$L$32+$M$32+$N$32+$O$32+$P$32+$Q$32</f>
        <v>1</v>
      </c>
      <c r="S32" s="16">
        <v>1</v>
      </c>
      <c r="T32" s="15">
        <f>ROUND($R$32*$S$32,3)</f>
        <v>1</v>
      </c>
      <c r="U32" s="57"/>
      <c r="V32" s="57"/>
      <c r="W32" s="15">
        <f>ROUND($V$32+$U$32,2)</f>
        <v>0</v>
      </c>
      <c r="X32" s="15">
        <f>ROUND($R$32*$U$32,2)</f>
        <v>0</v>
      </c>
      <c r="Y32" s="15">
        <f>ROUND($T$32*$V$32,2)</f>
        <v>0</v>
      </c>
      <c r="Z32" s="15">
        <f>ROUND($Y$32+$X$32,2)</f>
        <v>0</v>
      </c>
      <c r="AA32" s="17" t="s">
        <v>68</v>
      </c>
      <c r="AB32" s="63"/>
    </row>
    <row r="33" spans="1:28" s="1" customFormat="1" ht="309.95" customHeight="1" outlineLevel="5" x14ac:dyDescent="0.2">
      <c r="A33" s="11"/>
      <c r="B33" s="12" t="s">
        <v>84</v>
      </c>
      <c r="C33" s="13" t="s">
        <v>67</v>
      </c>
      <c r="D33" s="13"/>
      <c r="E33" s="13"/>
      <c r="F33" s="13"/>
      <c r="G33" s="13"/>
      <c r="H33" s="15"/>
      <c r="I33" s="14">
        <v>1</v>
      </c>
      <c r="J33" s="14">
        <v>1</v>
      </c>
      <c r="K33" s="14">
        <v>1</v>
      </c>
      <c r="L33" s="14">
        <v>1</v>
      </c>
      <c r="M33" s="14">
        <v>1</v>
      </c>
      <c r="N33" s="14">
        <v>1</v>
      </c>
      <c r="O33" s="14">
        <v>1</v>
      </c>
      <c r="P33" s="14">
        <v>1</v>
      </c>
      <c r="Q33" s="14">
        <v>1</v>
      </c>
      <c r="R33" s="14">
        <f>$H$33+$I$33+$J$33+$K$33+$L$33+$M$33+$N$33+$O$33+$P$33+$Q$33</f>
        <v>9</v>
      </c>
      <c r="S33" s="16">
        <v>1</v>
      </c>
      <c r="T33" s="15">
        <f>ROUND($R$33*$S$33,3)</f>
        <v>9</v>
      </c>
      <c r="U33" s="57"/>
      <c r="V33" s="57"/>
      <c r="W33" s="15">
        <f>ROUND($V$33+$U$33,2)</f>
        <v>0</v>
      </c>
      <c r="X33" s="15">
        <f>ROUND($R$33*$U$33,2)</f>
        <v>0</v>
      </c>
      <c r="Y33" s="15">
        <f>ROUND($T$33*$V$33,2)</f>
        <v>0</v>
      </c>
      <c r="Z33" s="15">
        <f>ROUND($Y$33+$X$33,2)</f>
        <v>0</v>
      </c>
      <c r="AA33" s="17" t="s">
        <v>68</v>
      </c>
      <c r="AB33" s="63"/>
    </row>
    <row r="34" spans="1:28" s="1" customFormat="1" ht="309.95" customHeight="1" outlineLevel="5" x14ac:dyDescent="0.2">
      <c r="A34" s="11"/>
      <c r="B34" s="12" t="s">
        <v>85</v>
      </c>
      <c r="C34" s="13" t="s">
        <v>67</v>
      </c>
      <c r="D34" s="13"/>
      <c r="E34" s="13"/>
      <c r="F34" s="13"/>
      <c r="G34" s="13"/>
      <c r="H34" s="15"/>
      <c r="I34" s="15"/>
      <c r="J34" s="15"/>
      <c r="K34" s="15"/>
      <c r="L34" s="14">
        <v>1</v>
      </c>
      <c r="M34" s="14">
        <v>1</v>
      </c>
      <c r="N34" s="14">
        <v>1</v>
      </c>
      <c r="O34" s="15"/>
      <c r="P34" s="15"/>
      <c r="Q34" s="15"/>
      <c r="R34" s="14">
        <f>$H$34+$I$34+$J$34+$K$34+$L$34+$M$34+$N$34+$O$34+$P$34+$Q$34</f>
        <v>3</v>
      </c>
      <c r="S34" s="16">
        <v>1</v>
      </c>
      <c r="T34" s="15">
        <f>ROUND($R$34*$S$34,3)</f>
        <v>3</v>
      </c>
      <c r="U34" s="57"/>
      <c r="V34" s="57"/>
      <c r="W34" s="15">
        <f>ROUND($V$34+$U$34,2)</f>
        <v>0</v>
      </c>
      <c r="X34" s="15">
        <f>ROUND($R$34*$U$34,2)</f>
        <v>0</v>
      </c>
      <c r="Y34" s="15">
        <f>ROUND($T$34*$V$34,2)</f>
        <v>0</v>
      </c>
      <c r="Z34" s="15">
        <f>ROUND($Y$34+$X$34,2)</f>
        <v>0</v>
      </c>
      <c r="AA34" s="17" t="s">
        <v>68</v>
      </c>
      <c r="AB34" s="63"/>
    </row>
    <row r="35" spans="1:28" s="1" customFormat="1" ht="309.95" customHeight="1" outlineLevel="5" x14ac:dyDescent="0.2">
      <c r="A35" s="11"/>
      <c r="B35" s="12" t="s">
        <v>86</v>
      </c>
      <c r="C35" s="13" t="s">
        <v>67</v>
      </c>
      <c r="D35" s="13"/>
      <c r="E35" s="13"/>
      <c r="F35" s="13"/>
      <c r="G35" s="13"/>
      <c r="H35" s="15"/>
      <c r="I35" s="15"/>
      <c r="J35" s="15"/>
      <c r="K35" s="15"/>
      <c r="L35" s="14">
        <v>1</v>
      </c>
      <c r="M35" s="14">
        <v>1</v>
      </c>
      <c r="N35" s="14">
        <v>1</v>
      </c>
      <c r="O35" s="14">
        <v>1</v>
      </c>
      <c r="P35" s="14">
        <v>1</v>
      </c>
      <c r="Q35" s="14">
        <v>1</v>
      </c>
      <c r="R35" s="14">
        <f>$H$35+$I$35+$J$35+$K$35+$L$35+$M$35+$N$35+$O$35+$P$35+$Q$35</f>
        <v>6</v>
      </c>
      <c r="S35" s="16">
        <v>1</v>
      </c>
      <c r="T35" s="15">
        <f>ROUND($R$35*$S$35,3)</f>
        <v>6</v>
      </c>
      <c r="U35" s="57"/>
      <c r="V35" s="57"/>
      <c r="W35" s="15">
        <f>ROUND($V$35+$U$35,2)</f>
        <v>0</v>
      </c>
      <c r="X35" s="15">
        <f>ROUND($R$35*$U$35,2)</f>
        <v>0</v>
      </c>
      <c r="Y35" s="15">
        <f>ROUND($T$35*$V$35,2)</f>
        <v>0</v>
      </c>
      <c r="Z35" s="15">
        <f>ROUND($Y$35+$X$35,2)</f>
        <v>0</v>
      </c>
      <c r="AA35" s="17" t="s">
        <v>68</v>
      </c>
      <c r="AB35" s="63"/>
    </row>
    <row r="36" spans="1:28" s="1" customFormat="1" ht="309.95" customHeight="1" outlineLevel="5" x14ac:dyDescent="0.2">
      <c r="A36" s="11"/>
      <c r="B36" s="12" t="s">
        <v>87</v>
      </c>
      <c r="C36" s="13" t="s">
        <v>67</v>
      </c>
      <c r="D36" s="13"/>
      <c r="E36" s="13"/>
      <c r="F36" s="13"/>
      <c r="G36" s="13"/>
      <c r="H36" s="15"/>
      <c r="I36" s="14">
        <v>1</v>
      </c>
      <c r="J36" s="15"/>
      <c r="K36" s="15"/>
      <c r="L36" s="15"/>
      <c r="M36" s="15"/>
      <c r="N36" s="15"/>
      <c r="O36" s="15"/>
      <c r="P36" s="15"/>
      <c r="Q36" s="15"/>
      <c r="R36" s="14">
        <f>$H$36+$I$36+$J$36+$K$36+$L$36+$M$36+$N$36+$O$36+$P$36+$Q$36</f>
        <v>1</v>
      </c>
      <c r="S36" s="16">
        <v>1</v>
      </c>
      <c r="T36" s="15">
        <f>ROUND($R$36*$S$36,3)</f>
        <v>1</v>
      </c>
      <c r="U36" s="57"/>
      <c r="V36" s="57"/>
      <c r="W36" s="15">
        <f>ROUND($V$36+$U$36,2)</f>
        <v>0</v>
      </c>
      <c r="X36" s="15">
        <f>ROUND($R$36*$U$36,2)</f>
        <v>0</v>
      </c>
      <c r="Y36" s="15">
        <f>ROUND($T$36*$V$36,2)</f>
        <v>0</v>
      </c>
      <c r="Z36" s="15">
        <f>ROUND($Y$36+$X$36,2)</f>
        <v>0</v>
      </c>
      <c r="AA36" s="17" t="s">
        <v>68</v>
      </c>
      <c r="AB36" s="63"/>
    </row>
    <row r="37" spans="1:28" s="1" customFormat="1" ht="309.95" customHeight="1" outlineLevel="5" x14ac:dyDescent="0.2">
      <c r="A37" s="11"/>
      <c r="B37" s="12" t="s">
        <v>88</v>
      </c>
      <c r="C37" s="13" t="s">
        <v>67</v>
      </c>
      <c r="D37" s="13"/>
      <c r="E37" s="13"/>
      <c r="F37" s="13"/>
      <c r="G37" s="13"/>
      <c r="H37" s="15"/>
      <c r="I37" s="15"/>
      <c r="J37" s="15"/>
      <c r="K37" s="15"/>
      <c r="L37" s="15"/>
      <c r="M37" s="15"/>
      <c r="N37" s="15"/>
      <c r="O37" s="14">
        <v>1</v>
      </c>
      <c r="P37" s="14">
        <v>1</v>
      </c>
      <c r="Q37" s="14">
        <v>1</v>
      </c>
      <c r="R37" s="14">
        <f>$H$37+$I$37+$J$37+$K$37+$L$37+$M$37+$N$37+$O$37+$P$37+$Q$37</f>
        <v>3</v>
      </c>
      <c r="S37" s="16">
        <v>1</v>
      </c>
      <c r="T37" s="15">
        <f>ROUND($R$37*$S$37,3)</f>
        <v>3</v>
      </c>
      <c r="U37" s="57"/>
      <c r="V37" s="57"/>
      <c r="W37" s="15">
        <f>ROUND($V$37+$U$37,2)</f>
        <v>0</v>
      </c>
      <c r="X37" s="15">
        <f>ROUND($R$37*$U$37,2)</f>
        <v>0</v>
      </c>
      <c r="Y37" s="15">
        <f>ROUND($T$37*$V$37,2)</f>
        <v>0</v>
      </c>
      <c r="Z37" s="15">
        <f>ROUND($Y$37+$X$37,2)</f>
        <v>0</v>
      </c>
      <c r="AA37" s="17" t="s">
        <v>68</v>
      </c>
      <c r="AB37" s="63"/>
    </row>
    <row r="38" spans="1:28" s="1" customFormat="1" ht="309.95" customHeight="1" outlineLevel="5" x14ac:dyDescent="0.2">
      <c r="A38" s="11"/>
      <c r="B38" s="12" t="s">
        <v>89</v>
      </c>
      <c r="C38" s="13" t="s">
        <v>67</v>
      </c>
      <c r="D38" s="13"/>
      <c r="E38" s="13"/>
      <c r="F38" s="13"/>
      <c r="G38" s="13"/>
      <c r="H38" s="14">
        <v>1</v>
      </c>
      <c r="I38" s="15"/>
      <c r="J38" s="15"/>
      <c r="K38" s="15"/>
      <c r="L38" s="15"/>
      <c r="M38" s="15"/>
      <c r="N38" s="15"/>
      <c r="O38" s="15"/>
      <c r="P38" s="15"/>
      <c r="Q38" s="15"/>
      <c r="R38" s="14">
        <f>$H$38+$I$38+$J$38+$K$38+$L$38+$M$38+$N$38+$O$38+$P$38+$Q$38</f>
        <v>1</v>
      </c>
      <c r="S38" s="16">
        <v>1</v>
      </c>
      <c r="T38" s="15">
        <f>ROUND($R$38*$S$38,3)</f>
        <v>1</v>
      </c>
      <c r="U38" s="57"/>
      <c r="V38" s="57"/>
      <c r="W38" s="15">
        <f>ROUND($V$38+$U$38,2)</f>
        <v>0</v>
      </c>
      <c r="X38" s="15">
        <f>ROUND($R$38*$U$38,2)</f>
        <v>0</v>
      </c>
      <c r="Y38" s="15">
        <f>ROUND($T$38*$V$38,2)</f>
        <v>0</v>
      </c>
      <c r="Z38" s="15">
        <f>ROUND($Y$38+$X$38,2)</f>
        <v>0</v>
      </c>
      <c r="AA38" s="17" t="s">
        <v>68</v>
      </c>
      <c r="AB38" s="63"/>
    </row>
    <row r="39" spans="1:28" s="1" customFormat="1" ht="309.95" customHeight="1" outlineLevel="5" x14ac:dyDescent="0.2">
      <c r="A39" s="11"/>
      <c r="B39" s="12" t="s">
        <v>90</v>
      </c>
      <c r="C39" s="13" t="s">
        <v>67</v>
      </c>
      <c r="D39" s="13"/>
      <c r="E39" s="13"/>
      <c r="F39" s="13"/>
      <c r="G39" s="13"/>
      <c r="H39" s="15"/>
      <c r="I39" s="15"/>
      <c r="J39" s="14">
        <v>2</v>
      </c>
      <c r="K39" s="14">
        <v>2</v>
      </c>
      <c r="L39" s="15"/>
      <c r="M39" s="15"/>
      <c r="N39" s="15"/>
      <c r="O39" s="15"/>
      <c r="P39" s="15"/>
      <c r="Q39" s="15"/>
      <c r="R39" s="14">
        <f>$H$39+$I$39+$J$39+$K$39+$L$39+$M$39+$N$39+$O$39+$P$39+$Q$39</f>
        <v>4</v>
      </c>
      <c r="S39" s="16">
        <v>1</v>
      </c>
      <c r="T39" s="15">
        <f>ROUND($R$39*$S$39,3)</f>
        <v>4</v>
      </c>
      <c r="U39" s="57"/>
      <c r="V39" s="57"/>
      <c r="W39" s="15">
        <f>ROUND($V$39+$U$39,2)</f>
        <v>0</v>
      </c>
      <c r="X39" s="15">
        <f>ROUND($R$39*$U$39,2)</f>
        <v>0</v>
      </c>
      <c r="Y39" s="15">
        <f>ROUND($T$39*$V$39,2)</f>
        <v>0</v>
      </c>
      <c r="Z39" s="15">
        <f>ROUND($Y$39+$X$39,2)</f>
        <v>0</v>
      </c>
      <c r="AA39" s="17" t="s">
        <v>68</v>
      </c>
      <c r="AB39" s="63"/>
    </row>
    <row r="40" spans="1:28" s="1" customFormat="1" ht="309.95" customHeight="1" outlineLevel="5" x14ac:dyDescent="0.2">
      <c r="A40" s="11"/>
      <c r="B40" s="12" t="s">
        <v>91</v>
      </c>
      <c r="C40" s="13" t="s">
        <v>67</v>
      </c>
      <c r="D40" s="13"/>
      <c r="E40" s="13"/>
      <c r="F40" s="13"/>
      <c r="G40" s="13"/>
      <c r="H40" s="15"/>
      <c r="I40" s="15"/>
      <c r="J40" s="14">
        <v>1</v>
      </c>
      <c r="K40" s="14">
        <v>1</v>
      </c>
      <c r="L40" s="15"/>
      <c r="M40" s="15"/>
      <c r="N40" s="15"/>
      <c r="O40" s="15"/>
      <c r="P40" s="15"/>
      <c r="Q40" s="15"/>
      <c r="R40" s="14">
        <f>$H$40+$I$40+$J$40+$K$40+$L$40+$M$40+$N$40+$O$40+$P$40+$Q$40</f>
        <v>2</v>
      </c>
      <c r="S40" s="16">
        <v>1</v>
      </c>
      <c r="T40" s="15">
        <f>ROUND($R$40*$S$40,3)</f>
        <v>2</v>
      </c>
      <c r="U40" s="57"/>
      <c r="V40" s="57"/>
      <c r="W40" s="15">
        <f>ROUND($V$40+$U$40,2)</f>
        <v>0</v>
      </c>
      <c r="X40" s="15">
        <f>ROUND($R$40*$U$40,2)</f>
        <v>0</v>
      </c>
      <c r="Y40" s="15">
        <f>ROUND($T$40*$V$40,2)</f>
        <v>0</v>
      </c>
      <c r="Z40" s="15">
        <f>ROUND($Y$40+$X$40,2)</f>
        <v>0</v>
      </c>
      <c r="AA40" s="17" t="s">
        <v>68</v>
      </c>
      <c r="AB40" s="63"/>
    </row>
    <row r="41" spans="1:28" s="1" customFormat="1" ht="309.95" customHeight="1" outlineLevel="5" x14ac:dyDescent="0.2">
      <c r="A41" s="11"/>
      <c r="B41" s="12" t="s">
        <v>92</v>
      </c>
      <c r="C41" s="13" t="s">
        <v>67</v>
      </c>
      <c r="D41" s="13"/>
      <c r="E41" s="13"/>
      <c r="F41" s="13"/>
      <c r="G41" s="13"/>
      <c r="H41" s="15"/>
      <c r="I41" s="15"/>
      <c r="J41" s="14">
        <v>1</v>
      </c>
      <c r="K41" s="14">
        <v>1</v>
      </c>
      <c r="L41" s="15"/>
      <c r="M41" s="15"/>
      <c r="N41" s="15"/>
      <c r="O41" s="15"/>
      <c r="P41" s="15"/>
      <c r="Q41" s="15"/>
      <c r="R41" s="14">
        <f>$H$41+$I$41+$J$41+$K$41+$L$41+$M$41+$N$41+$O$41+$P$41+$Q$41</f>
        <v>2</v>
      </c>
      <c r="S41" s="16">
        <v>1</v>
      </c>
      <c r="T41" s="15">
        <f>ROUND($R$41*$S$41,3)</f>
        <v>2</v>
      </c>
      <c r="U41" s="57"/>
      <c r="V41" s="57"/>
      <c r="W41" s="15">
        <f>ROUND($V$41+$U$41,2)</f>
        <v>0</v>
      </c>
      <c r="X41" s="15">
        <f>ROUND($R$41*$U$41,2)</f>
        <v>0</v>
      </c>
      <c r="Y41" s="15">
        <f>ROUND($T$41*$V$41,2)</f>
        <v>0</v>
      </c>
      <c r="Z41" s="15">
        <f>ROUND($Y$41+$X$41,2)</f>
        <v>0</v>
      </c>
      <c r="AA41" s="17" t="s">
        <v>68</v>
      </c>
      <c r="AB41" s="63"/>
    </row>
    <row r="42" spans="1:28" s="1" customFormat="1" ht="12" customHeight="1" outlineLevel="5" x14ac:dyDescent="0.2">
      <c r="A42" s="7"/>
      <c r="B42" s="8" t="s">
        <v>93</v>
      </c>
      <c r="C42" s="9"/>
      <c r="D42" s="9"/>
      <c r="E42" s="9"/>
      <c r="F42" s="9"/>
      <c r="G42" s="9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58"/>
      <c r="V42" s="58"/>
      <c r="W42" s="10"/>
      <c r="X42" s="10">
        <f>ROUND($X$43,2)</f>
        <v>0</v>
      </c>
      <c r="Y42" s="10">
        <f>ROUND($Y$43,2)</f>
        <v>0</v>
      </c>
      <c r="Z42" s="10">
        <f>ROUND($Z$43,2)</f>
        <v>0</v>
      </c>
      <c r="AA42" s="10"/>
      <c r="AB42" s="58"/>
    </row>
    <row r="43" spans="1:28" s="1" customFormat="1" ht="44.1" customHeight="1" outlineLevel="6" x14ac:dyDescent="0.2">
      <c r="A43" s="11"/>
      <c r="B43" s="12" t="s">
        <v>94</v>
      </c>
      <c r="C43" s="13" t="s">
        <v>95</v>
      </c>
      <c r="D43" s="13"/>
      <c r="E43" s="13"/>
      <c r="F43" s="13"/>
      <c r="G43" s="13"/>
      <c r="H43" s="14">
        <v>10.9</v>
      </c>
      <c r="I43" s="14">
        <v>9.2449999999999992</v>
      </c>
      <c r="J43" s="14">
        <v>9.8000000000000007</v>
      </c>
      <c r="K43" s="14">
        <v>9.8000000000000007</v>
      </c>
      <c r="L43" s="14">
        <v>18.86</v>
      </c>
      <c r="M43" s="14">
        <v>18.86</v>
      </c>
      <c r="N43" s="14">
        <v>18.86</v>
      </c>
      <c r="O43" s="14">
        <v>17.164999999999999</v>
      </c>
      <c r="P43" s="14">
        <v>17.164999999999999</v>
      </c>
      <c r="Q43" s="14">
        <v>17.164999999999999</v>
      </c>
      <c r="R43" s="14">
        <f>$H$43+$I$43+$J$43+$K$43+$L$43+$M$43+$N$43+$O$43+$P$43+$Q$43</f>
        <v>147.82</v>
      </c>
      <c r="S43" s="16">
        <v>1</v>
      </c>
      <c r="T43" s="15">
        <f>ROUND($R$43*$S$43,3)</f>
        <v>147.82</v>
      </c>
      <c r="U43" s="59"/>
      <c r="V43" s="57"/>
      <c r="W43" s="55">
        <f>ROUND($V$43+$U$43,2)</f>
        <v>0</v>
      </c>
      <c r="X43" s="15">
        <f>ROUND($R$43*$U$43,2)</f>
        <v>0</v>
      </c>
      <c r="Y43" s="15">
        <f>ROUND($T$43*$V$43,2)</f>
        <v>0</v>
      </c>
      <c r="Z43" s="15">
        <f>ROUND($Y$43+$X$43,2)</f>
        <v>0</v>
      </c>
      <c r="AA43" s="17" t="s">
        <v>96</v>
      </c>
      <c r="AB43" s="63"/>
    </row>
    <row r="44" spans="1:28" s="1" customFormat="1" ht="12" customHeight="1" outlineLevel="5" x14ac:dyDescent="0.2">
      <c r="A44" s="7"/>
      <c r="B44" s="8" t="s">
        <v>97</v>
      </c>
      <c r="C44" s="9"/>
      <c r="D44" s="9"/>
      <c r="E44" s="9"/>
      <c r="F44" s="9"/>
      <c r="G44" s="9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58"/>
      <c r="V44" s="58"/>
      <c r="W44" s="10"/>
      <c r="X44" s="10">
        <f>ROUND($X$45,2)</f>
        <v>0</v>
      </c>
      <c r="Y44" s="10">
        <f>ROUND($Y$45,2)</f>
        <v>0</v>
      </c>
      <c r="Z44" s="10">
        <f>ROUND($Z$45,2)</f>
        <v>0</v>
      </c>
      <c r="AA44" s="10"/>
      <c r="AB44" s="58"/>
    </row>
    <row r="45" spans="1:28" s="1" customFormat="1" ht="44.1" customHeight="1" outlineLevel="6" x14ac:dyDescent="0.2">
      <c r="A45" s="11"/>
      <c r="B45" s="12" t="s">
        <v>98</v>
      </c>
      <c r="C45" s="13" t="s">
        <v>95</v>
      </c>
      <c r="D45" s="13"/>
      <c r="E45" s="13"/>
      <c r="F45" s="13"/>
      <c r="G45" s="13"/>
      <c r="H45" s="14">
        <v>0.94</v>
      </c>
      <c r="I45" s="14">
        <v>0.94</v>
      </c>
      <c r="J45" s="14">
        <v>0.94</v>
      </c>
      <c r="K45" s="14">
        <v>0.94</v>
      </c>
      <c r="L45" s="14">
        <v>0.94</v>
      </c>
      <c r="M45" s="14">
        <v>0.94</v>
      </c>
      <c r="N45" s="14">
        <v>0.94</v>
      </c>
      <c r="O45" s="14">
        <v>0.94</v>
      </c>
      <c r="P45" s="14">
        <v>0.94</v>
      </c>
      <c r="Q45" s="14">
        <v>0.94</v>
      </c>
      <c r="R45" s="14">
        <f>$H$45+$I$45+$J$45+$K$45+$L$45+$M$45+$N$45+$O$45+$P$45+$Q$45</f>
        <v>9.3999999999999968</v>
      </c>
      <c r="S45" s="16">
        <v>1</v>
      </c>
      <c r="T45" s="15">
        <f>ROUND($R$45*$S$45,3)</f>
        <v>9.4</v>
      </c>
      <c r="U45" s="59"/>
      <c r="V45" s="57"/>
      <c r="W45" s="55">
        <f>ROUND($V$45+$U$45,2)</f>
        <v>0</v>
      </c>
      <c r="X45" s="15">
        <f>ROUND($R$45*$U$45,2)</f>
        <v>0</v>
      </c>
      <c r="Y45" s="15">
        <f>ROUND($T$45*$V$45,2)</f>
        <v>0</v>
      </c>
      <c r="Z45" s="15">
        <f>ROUND($Y$45+$X$45,2)</f>
        <v>0</v>
      </c>
      <c r="AA45" s="17" t="s">
        <v>99</v>
      </c>
      <c r="AB45" s="63"/>
    </row>
    <row r="46" spans="1:28" s="1" customFormat="1" ht="12" customHeight="1" outlineLevel="4" x14ac:dyDescent="0.2">
      <c r="A46" s="7"/>
      <c r="B46" s="8" t="s">
        <v>100</v>
      </c>
      <c r="C46" s="9"/>
      <c r="D46" s="9"/>
      <c r="E46" s="9"/>
      <c r="F46" s="9"/>
      <c r="G46" s="9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58"/>
      <c r="V46" s="58"/>
      <c r="W46" s="10"/>
      <c r="X46" s="10">
        <f>ROUND($X$48+$X$49,2)</f>
        <v>0</v>
      </c>
      <c r="Y46" s="10">
        <f>ROUND($Y$48+$Y$49,2)</f>
        <v>0</v>
      </c>
      <c r="Z46" s="10">
        <f>ROUND($Z$48+$Z$49,2)</f>
        <v>0</v>
      </c>
      <c r="AA46" s="10"/>
      <c r="AB46" s="58"/>
    </row>
    <row r="47" spans="1:28" s="18" customFormat="1" ht="11.1" customHeight="1" outlineLevel="5" x14ac:dyDescent="0.15">
      <c r="A47" s="19">
        <v>28</v>
      </c>
      <c r="B47" s="20" t="s">
        <v>101</v>
      </c>
      <c r="C47" s="21" t="s">
        <v>95</v>
      </c>
      <c r="D47" s="21"/>
      <c r="E47" s="21"/>
      <c r="F47" s="21"/>
      <c r="G47" s="21"/>
      <c r="H47" s="22">
        <v>2.35</v>
      </c>
      <c r="I47" s="22">
        <v>3.165</v>
      </c>
      <c r="J47" s="22">
        <v>2.1800000000000002</v>
      </c>
      <c r="K47" s="22">
        <v>2.1800000000000002</v>
      </c>
      <c r="L47" s="22">
        <v>2.0249999999999999</v>
      </c>
      <c r="M47" s="22">
        <v>2.0249999999999999</v>
      </c>
      <c r="N47" s="22">
        <v>2.0249999999999999</v>
      </c>
      <c r="O47" s="22">
        <v>2.0249999999999999</v>
      </c>
      <c r="P47" s="22">
        <v>2.0249999999999999</v>
      </c>
      <c r="Q47" s="22">
        <v>2.0249999999999999</v>
      </c>
      <c r="R47" s="22">
        <v>22.024999999999999</v>
      </c>
      <c r="S47" s="23"/>
      <c r="T47" s="23">
        <f>$T$48</f>
        <v>22.024999999999999</v>
      </c>
      <c r="U47" s="60"/>
      <c r="V47" s="60"/>
      <c r="W47" s="23">
        <f>ROUND($Z$47/$T$47,2)</f>
        <v>0</v>
      </c>
      <c r="X47" s="23">
        <f>ROUND($X$48+$X$49,2)</f>
        <v>0</v>
      </c>
      <c r="Y47" s="23">
        <f>ROUND($Y$48+$Y$49,2)</f>
        <v>0</v>
      </c>
      <c r="Z47" s="23">
        <f>ROUND($Z$48+$Z$49,2)</f>
        <v>0</v>
      </c>
      <c r="AA47" s="24"/>
      <c r="AB47" s="64"/>
    </row>
    <row r="48" spans="1:28" s="25" customFormat="1" ht="11.1" customHeight="1" outlineLevel="6" x14ac:dyDescent="0.2">
      <c r="A48" s="26"/>
      <c r="B48" s="27" t="s">
        <v>31</v>
      </c>
      <c r="C48" s="28" t="s">
        <v>95</v>
      </c>
      <c r="D48" s="28"/>
      <c r="E48" s="28"/>
      <c r="F48" s="28"/>
      <c r="G48" s="28"/>
      <c r="H48" s="29">
        <v>2.35</v>
      </c>
      <c r="I48" s="29">
        <v>3.165</v>
      </c>
      <c r="J48" s="29">
        <v>2.1800000000000002</v>
      </c>
      <c r="K48" s="29">
        <v>2.1800000000000002</v>
      </c>
      <c r="L48" s="29">
        <v>2.0249999999999999</v>
      </c>
      <c r="M48" s="29">
        <v>2.0249999999999999</v>
      </c>
      <c r="N48" s="29">
        <v>2.0249999999999999</v>
      </c>
      <c r="O48" s="29">
        <v>2.0249999999999999</v>
      </c>
      <c r="P48" s="29">
        <v>2.0249999999999999</v>
      </c>
      <c r="Q48" s="29">
        <v>2.0249999999999999</v>
      </c>
      <c r="R48" s="29">
        <f>$H$48+$I$48+$J$48+$K$48+$L$48+$M$48+$N$48+$O$48+$P$48+$Q$48</f>
        <v>22.024999999999999</v>
      </c>
      <c r="S48" s="29">
        <v>1</v>
      </c>
      <c r="T48" s="30">
        <f>ROUND($R$48*$S$48,3)</f>
        <v>22.024999999999999</v>
      </c>
      <c r="U48" s="61"/>
      <c r="V48" s="62"/>
      <c r="W48" s="56">
        <f>ROUND($V$48+$U$48,2)</f>
        <v>0</v>
      </c>
      <c r="X48" s="30">
        <f>ROUND($R$48*$U$48,2)</f>
        <v>0</v>
      </c>
      <c r="Y48" s="30">
        <f>ROUND($T$48*$V$48,2)</f>
        <v>0</v>
      </c>
      <c r="Z48" s="30">
        <f>ROUND($Y$48+$X$48,2)</f>
        <v>0</v>
      </c>
      <c r="AA48" s="30"/>
      <c r="AB48" s="65"/>
    </row>
    <row r="49" spans="1:28" s="1" customFormat="1" ht="66.95" customHeight="1" outlineLevel="6" x14ac:dyDescent="0.2">
      <c r="A49" s="11"/>
      <c r="B49" s="12" t="s">
        <v>102</v>
      </c>
      <c r="C49" s="13" t="s">
        <v>95</v>
      </c>
      <c r="D49" s="13"/>
      <c r="E49" s="13"/>
      <c r="F49" s="13"/>
      <c r="G49" s="13"/>
      <c r="H49" s="14">
        <v>2.35</v>
      </c>
      <c r="I49" s="14">
        <v>3.165</v>
      </c>
      <c r="J49" s="14">
        <v>2.1800000000000002</v>
      </c>
      <c r="K49" s="14">
        <v>2.1800000000000002</v>
      </c>
      <c r="L49" s="14">
        <v>2.0249999999999999</v>
      </c>
      <c r="M49" s="14">
        <v>2.0249999999999999</v>
      </c>
      <c r="N49" s="14">
        <v>2.0249999999999999</v>
      </c>
      <c r="O49" s="14">
        <v>2.0249999999999999</v>
      </c>
      <c r="P49" s="14">
        <v>2.0249999999999999</v>
      </c>
      <c r="Q49" s="14">
        <v>2.0249999999999999</v>
      </c>
      <c r="R49" s="14">
        <f>$H$49+$I$49+$J$49+$K$49+$L$49+$M$49+$N$49+$O$49+$P$49+$Q$49</f>
        <v>22.024999999999999</v>
      </c>
      <c r="S49" s="16">
        <v>1</v>
      </c>
      <c r="T49" s="15">
        <f>ROUND($R$49*$S$49,3)</f>
        <v>22.024999999999999</v>
      </c>
      <c r="U49" s="57"/>
      <c r="V49" s="57"/>
      <c r="W49" s="15">
        <f>ROUND($V$49+$U$49,2)</f>
        <v>0</v>
      </c>
      <c r="X49" s="15">
        <f>ROUND($R$49*$U$49,2)</f>
        <v>0</v>
      </c>
      <c r="Y49" s="15">
        <f>ROUND($T$49*$V$49,2)</f>
        <v>0</v>
      </c>
      <c r="Z49" s="15">
        <f>ROUND($Y$49+$X$49,2)</f>
        <v>0</v>
      </c>
      <c r="AA49" s="17" t="s">
        <v>103</v>
      </c>
      <c r="AB49" s="63"/>
    </row>
    <row r="50" spans="1:28" s="4" customFormat="1" ht="12" customHeight="1" x14ac:dyDescent="0.2">
      <c r="A50" s="31"/>
      <c r="B50" s="32" t="s">
        <v>104</v>
      </c>
      <c r="C50" s="33"/>
      <c r="D50" s="33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4"/>
      <c r="Y50" s="34"/>
      <c r="Z50" s="34">
        <f>ROUND($Z$13,2)</f>
        <v>0</v>
      </c>
      <c r="AA50" s="34"/>
      <c r="AB50" s="66"/>
    </row>
    <row r="51" spans="1:28" s="1" customFormat="1" ht="11.1" customHeight="1" x14ac:dyDescent="0.2">
      <c r="A51" s="35"/>
      <c r="B51" s="36" t="s">
        <v>105</v>
      </c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Z51" s="15"/>
      <c r="AA51" s="15"/>
      <c r="AB51" s="67"/>
    </row>
    <row r="52" spans="1:28" s="25" customFormat="1" ht="11.1" customHeight="1" x14ac:dyDescent="0.2">
      <c r="A52" s="38"/>
      <c r="B52" s="39" t="s">
        <v>106</v>
      </c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1">
        <f>ROUND($Y$13,2)</f>
        <v>0</v>
      </c>
      <c r="AA52" s="42"/>
      <c r="AB52" s="65"/>
    </row>
    <row r="53" spans="1:28" s="25" customFormat="1" ht="11.1" customHeight="1" x14ac:dyDescent="0.2">
      <c r="A53" s="38"/>
      <c r="B53" s="39" t="s">
        <v>107</v>
      </c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3">
        <f>ROUND($X$13,2)</f>
        <v>0</v>
      </c>
      <c r="AA53" s="30"/>
      <c r="AB53" s="65"/>
    </row>
    <row r="54" spans="1:28" s="25" customFormat="1" ht="11.1" customHeight="1" x14ac:dyDescent="0.2">
      <c r="A54" s="38"/>
      <c r="B54" s="39" t="s">
        <v>108</v>
      </c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3">
        <f>ROUND(($Z$50)*0.166666666666666,2)</f>
        <v>0</v>
      </c>
      <c r="AA54" s="30"/>
      <c r="AB54" s="65"/>
    </row>
    <row r="55" spans="1:28" s="1" customFormat="1" ht="44.1" customHeight="1" x14ac:dyDescent="0.2">
      <c r="A55" s="37"/>
      <c r="B55" s="44" t="s">
        <v>109</v>
      </c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40">
        <f>ROUND($X$56+$X$57+$X$58+$X$59+$X$60+$X$61+$X$62+$X$63+$X$64+$X$65+$X$66+$X$67,2)</f>
        <v>0</v>
      </c>
      <c r="Y55" s="40">
        <f>ROUND($Y$56+$Y$57+$Y$58+$Y$59+$Y$60+$Y$61+$Y$62+$Y$63+$Y$64+$Y$65+$Y$66+$Y$67,2)</f>
        <v>0</v>
      </c>
      <c r="Z55" s="40">
        <f>ROUND($Z$56+$Z$57+$Z$58+$Z$59+$Z$60+$Z$61+$Z$62+$Z$63+$Z$64+$Z$65+$Z$66+$Z$67,2)</f>
        <v>0</v>
      </c>
      <c r="AA55" s="37"/>
      <c r="AB55" s="68"/>
    </row>
    <row r="56" spans="1:28" s="1" customFormat="1" ht="11.1" customHeight="1" x14ac:dyDescent="0.2">
      <c r="A56" s="57"/>
      <c r="B56" s="57"/>
      <c r="C56" s="57"/>
      <c r="D56" s="68"/>
      <c r="E56" s="68"/>
      <c r="F56" s="68"/>
      <c r="G56" s="68"/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67">
        <f>$F$56+$G$56+$H$56+$I$56+$J$56+$K$56+$L$56+$M$56+$N$56+$O$56+$P$56+$Q$56</f>
        <v>0</v>
      </c>
      <c r="S56" s="69">
        <v>1</v>
      </c>
      <c r="T56" s="67">
        <f>ROUND($R$56*$S$56,3)</f>
        <v>0</v>
      </c>
      <c r="U56" s="57"/>
      <c r="V56" s="57"/>
      <c r="W56" s="67">
        <f>ROUND($V$56+$U$56,2)</f>
        <v>0</v>
      </c>
      <c r="X56" s="67">
        <f>ROUND($R$56*$U$56,2)</f>
        <v>0</v>
      </c>
      <c r="Y56" s="67">
        <f>ROUND($T$56*$V$56,2)</f>
        <v>0</v>
      </c>
      <c r="Z56" s="67">
        <f>ROUND($Y$56+$X$56,2)</f>
        <v>0</v>
      </c>
      <c r="AA56" s="68"/>
      <c r="AB56" s="57"/>
    </row>
    <row r="57" spans="1:28" s="1" customFormat="1" ht="11.1" customHeight="1" x14ac:dyDescent="0.2">
      <c r="A57" s="57"/>
      <c r="B57" s="57"/>
      <c r="C57" s="57"/>
      <c r="D57" s="68"/>
      <c r="E57" s="68"/>
      <c r="F57" s="68"/>
      <c r="G57" s="68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67">
        <f>$F$57+$G$57+$H$57+$I$57+$J$57+$K$57+$L$57+$M$57+$N$57+$O$57+$P$57+$Q$57</f>
        <v>0</v>
      </c>
      <c r="S57" s="69">
        <v>1</v>
      </c>
      <c r="T57" s="67">
        <f>ROUND($R$57*$S$57,3)</f>
        <v>0</v>
      </c>
      <c r="U57" s="57"/>
      <c r="V57" s="57"/>
      <c r="W57" s="67">
        <f>ROUND($V$57+$U$57,2)</f>
        <v>0</v>
      </c>
      <c r="X57" s="67">
        <f>ROUND($R$57*$U$57,2)</f>
        <v>0</v>
      </c>
      <c r="Y57" s="67">
        <f>ROUND($T$57*$V$57,2)</f>
        <v>0</v>
      </c>
      <c r="Z57" s="67">
        <f>ROUND($Y$57+$X$57,2)</f>
        <v>0</v>
      </c>
      <c r="AA57" s="68"/>
      <c r="AB57" s="57"/>
    </row>
    <row r="58" spans="1:28" s="1" customFormat="1" ht="11.1" customHeight="1" x14ac:dyDescent="0.2">
      <c r="A58" s="57"/>
      <c r="B58" s="57"/>
      <c r="C58" s="57"/>
      <c r="D58" s="68"/>
      <c r="E58" s="68"/>
      <c r="F58" s="68"/>
      <c r="G58" s="68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67">
        <f>$F$58+$G$58+$H$58+$I$58+$J$58+$K$58+$L$58+$M$58+$N$58+$O$58+$P$58+$Q$58</f>
        <v>0</v>
      </c>
      <c r="S58" s="69">
        <v>1</v>
      </c>
      <c r="T58" s="67">
        <f>ROUND($R$58*$S$58,3)</f>
        <v>0</v>
      </c>
      <c r="U58" s="57"/>
      <c r="V58" s="57"/>
      <c r="W58" s="67">
        <f>ROUND($V$58+$U$58,2)</f>
        <v>0</v>
      </c>
      <c r="X58" s="67">
        <f>ROUND($R$58*$U$58,2)</f>
        <v>0</v>
      </c>
      <c r="Y58" s="67">
        <f>ROUND($T$58*$V$58,2)</f>
        <v>0</v>
      </c>
      <c r="Z58" s="67">
        <f>ROUND($Y$58+$X$58,2)</f>
        <v>0</v>
      </c>
      <c r="AA58" s="68"/>
      <c r="AB58" s="57"/>
    </row>
    <row r="59" spans="1:28" s="1" customFormat="1" ht="11.1" customHeight="1" x14ac:dyDescent="0.2">
      <c r="A59" s="57"/>
      <c r="B59" s="57"/>
      <c r="C59" s="57"/>
      <c r="D59" s="68"/>
      <c r="E59" s="68"/>
      <c r="F59" s="68"/>
      <c r="G59" s="68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67">
        <f>$F$59+$G$59+$H$59+$I$59+$J$59+$K$59+$L$59+$M$59+$N$59+$O$59+$P$59+$Q$59</f>
        <v>0</v>
      </c>
      <c r="S59" s="69">
        <v>1</v>
      </c>
      <c r="T59" s="67">
        <f>ROUND($R$59*$S$59,3)</f>
        <v>0</v>
      </c>
      <c r="U59" s="57"/>
      <c r="V59" s="57"/>
      <c r="W59" s="67">
        <f>ROUND($V$59+$U$59,2)</f>
        <v>0</v>
      </c>
      <c r="X59" s="67">
        <f>ROUND($R$59*$U$59,2)</f>
        <v>0</v>
      </c>
      <c r="Y59" s="67">
        <f>ROUND($T$59*$V$59,2)</f>
        <v>0</v>
      </c>
      <c r="Z59" s="67">
        <f>ROUND($Y$59+$X$59,2)</f>
        <v>0</v>
      </c>
      <c r="AA59" s="68"/>
      <c r="AB59" s="57"/>
    </row>
    <row r="60" spans="1:28" s="1" customFormat="1" ht="11.1" customHeight="1" x14ac:dyDescent="0.2">
      <c r="A60" s="57"/>
      <c r="B60" s="57"/>
      <c r="C60" s="57"/>
      <c r="D60" s="68"/>
      <c r="E60" s="68"/>
      <c r="F60" s="68"/>
      <c r="G60" s="68"/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67">
        <f>$F$60+$G$60+$H$60+$I$60+$J$60+$K$60+$L$60+$M$60+$N$60+$O$60+$P$60+$Q$60</f>
        <v>0</v>
      </c>
      <c r="S60" s="69">
        <v>1</v>
      </c>
      <c r="T60" s="67">
        <f>ROUND($R$60*$S$60,3)</f>
        <v>0</v>
      </c>
      <c r="U60" s="57"/>
      <c r="V60" s="57"/>
      <c r="W60" s="67">
        <f>ROUND($V$60+$U$60,2)</f>
        <v>0</v>
      </c>
      <c r="X60" s="67">
        <f>ROUND($R$60*$U$60,2)</f>
        <v>0</v>
      </c>
      <c r="Y60" s="67">
        <f>ROUND($T$60*$V$60,2)</f>
        <v>0</v>
      </c>
      <c r="Z60" s="67">
        <f>ROUND($Y$60+$X$60,2)</f>
        <v>0</v>
      </c>
      <c r="AA60" s="68"/>
      <c r="AB60" s="57"/>
    </row>
    <row r="61" spans="1:28" s="1" customFormat="1" ht="11.1" customHeight="1" x14ac:dyDescent="0.2">
      <c r="A61" s="57"/>
      <c r="B61" s="57"/>
      <c r="C61" s="57"/>
      <c r="D61" s="68"/>
      <c r="E61" s="68"/>
      <c r="F61" s="68"/>
      <c r="G61" s="68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67">
        <f>$F$61+$G$61+$H$61+$I$61+$J$61+$K$61+$L$61+$M$61+$N$61+$O$61+$P$61+$Q$61</f>
        <v>0</v>
      </c>
      <c r="S61" s="69">
        <v>1</v>
      </c>
      <c r="T61" s="67">
        <f>ROUND($R$61*$S$61,3)</f>
        <v>0</v>
      </c>
      <c r="U61" s="57"/>
      <c r="V61" s="57"/>
      <c r="W61" s="67">
        <f>ROUND($V$61+$U$61,2)</f>
        <v>0</v>
      </c>
      <c r="X61" s="67">
        <f>ROUND($R$61*$U$61,2)</f>
        <v>0</v>
      </c>
      <c r="Y61" s="67">
        <f>ROUND($T$61*$V$61,2)</f>
        <v>0</v>
      </c>
      <c r="Z61" s="67">
        <f>ROUND($Y$61+$X$61,2)</f>
        <v>0</v>
      </c>
      <c r="AA61" s="68"/>
      <c r="AB61" s="57"/>
    </row>
    <row r="62" spans="1:28" s="1" customFormat="1" ht="11.1" customHeight="1" x14ac:dyDescent="0.2">
      <c r="A62" s="57"/>
      <c r="B62" s="57"/>
      <c r="C62" s="57"/>
      <c r="D62" s="68"/>
      <c r="E62" s="68"/>
      <c r="F62" s="68"/>
      <c r="G62" s="68"/>
      <c r="H62" s="57"/>
      <c r="I62" s="57"/>
      <c r="J62" s="57"/>
      <c r="K62" s="57"/>
      <c r="L62" s="57"/>
      <c r="M62" s="57"/>
      <c r="N62" s="57"/>
      <c r="O62" s="57"/>
      <c r="P62" s="57"/>
      <c r="Q62" s="57"/>
      <c r="R62" s="67">
        <f>$F$62+$G$62+$H$62+$I$62+$J$62+$K$62+$L$62+$M$62+$N$62+$O$62+$P$62+$Q$62</f>
        <v>0</v>
      </c>
      <c r="S62" s="69">
        <v>1</v>
      </c>
      <c r="T62" s="67">
        <f>ROUND($R$62*$S$62,3)</f>
        <v>0</v>
      </c>
      <c r="U62" s="57"/>
      <c r="V62" s="57"/>
      <c r="W62" s="67">
        <f>ROUND($V$62+$U$62,2)</f>
        <v>0</v>
      </c>
      <c r="X62" s="67">
        <f>ROUND($R$62*$U$62,2)</f>
        <v>0</v>
      </c>
      <c r="Y62" s="67">
        <f>ROUND($T$62*$V$62,2)</f>
        <v>0</v>
      </c>
      <c r="Z62" s="67">
        <f>ROUND($Y$62+$X$62,2)</f>
        <v>0</v>
      </c>
      <c r="AA62" s="68"/>
      <c r="AB62" s="57"/>
    </row>
    <row r="63" spans="1:28" s="1" customFormat="1" ht="11.1" customHeight="1" x14ac:dyDescent="0.2">
      <c r="A63" s="57"/>
      <c r="B63" s="57"/>
      <c r="C63" s="57"/>
      <c r="D63" s="68"/>
      <c r="E63" s="68"/>
      <c r="F63" s="68"/>
      <c r="G63" s="68"/>
      <c r="H63" s="57"/>
      <c r="I63" s="57"/>
      <c r="J63" s="57"/>
      <c r="K63" s="57"/>
      <c r="L63" s="57"/>
      <c r="M63" s="57"/>
      <c r="N63" s="57"/>
      <c r="O63" s="57"/>
      <c r="P63" s="57"/>
      <c r="Q63" s="57"/>
      <c r="R63" s="67">
        <f>$F$63+$G$63+$H$63+$I$63+$J$63+$K$63+$L$63+$M$63+$N$63+$O$63+$P$63+$Q$63</f>
        <v>0</v>
      </c>
      <c r="S63" s="69">
        <v>1</v>
      </c>
      <c r="T63" s="67">
        <f>ROUND($R$63*$S$63,3)</f>
        <v>0</v>
      </c>
      <c r="U63" s="57"/>
      <c r="V63" s="57"/>
      <c r="W63" s="67">
        <f>ROUND($V$63+$U$63,2)</f>
        <v>0</v>
      </c>
      <c r="X63" s="67">
        <f>ROUND($R$63*$U$63,2)</f>
        <v>0</v>
      </c>
      <c r="Y63" s="67">
        <f>ROUND($T$63*$V$63,2)</f>
        <v>0</v>
      </c>
      <c r="Z63" s="67">
        <f>ROUND($Y$63+$X$63,2)</f>
        <v>0</v>
      </c>
      <c r="AA63" s="68"/>
      <c r="AB63" s="57"/>
    </row>
    <row r="64" spans="1:28" s="1" customFormat="1" ht="11.1" customHeight="1" x14ac:dyDescent="0.2">
      <c r="A64" s="57"/>
      <c r="B64" s="57"/>
      <c r="C64" s="57"/>
      <c r="D64" s="68"/>
      <c r="E64" s="68"/>
      <c r="F64" s="68"/>
      <c r="G64" s="68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67">
        <f>$F$64+$G$64+$H$64+$I$64+$J$64+$K$64+$L$64+$M$64+$N$64+$O$64+$P$64+$Q$64</f>
        <v>0</v>
      </c>
      <c r="S64" s="69">
        <v>1</v>
      </c>
      <c r="T64" s="67">
        <f>ROUND($R$64*$S$64,3)</f>
        <v>0</v>
      </c>
      <c r="U64" s="57"/>
      <c r="V64" s="57"/>
      <c r="W64" s="67">
        <f>ROUND($V$64+$U$64,2)</f>
        <v>0</v>
      </c>
      <c r="X64" s="67">
        <f>ROUND($R$64*$U$64,2)</f>
        <v>0</v>
      </c>
      <c r="Y64" s="67">
        <f>ROUND($T$64*$V$64,2)</f>
        <v>0</v>
      </c>
      <c r="Z64" s="67">
        <f>ROUND($Y$64+$X$64,2)</f>
        <v>0</v>
      </c>
      <c r="AA64" s="68"/>
      <c r="AB64" s="57"/>
    </row>
    <row r="65" spans="1:28" s="1" customFormat="1" ht="11.1" customHeight="1" x14ac:dyDescent="0.2">
      <c r="A65" s="57"/>
      <c r="B65" s="57"/>
      <c r="C65" s="57"/>
      <c r="D65" s="68"/>
      <c r="E65" s="68"/>
      <c r="F65" s="68"/>
      <c r="G65" s="68"/>
      <c r="H65" s="57"/>
      <c r="I65" s="57"/>
      <c r="J65" s="57"/>
      <c r="K65" s="57"/>
      <c r="L65" s="57"/>
      <c r="M65" s="57"/>
      <c r="N65" s="57"/>
      <c r="O65" s="57"/>
      <c r="P65" s="57"/>
      <c r="Q65" s="57"/>
      <c r="R65" s="67">
        <f>$F$65+$G$65+$H$65+$I$65+$J$65+$K$65+$L$65+$M$65+$N$65+$O$65+$P$65+$Q$65</f>
        <v>0</v>
      </c>
      <c r="S65" s="69">
        <v>1</v>
      </c>
      <c r="T65" s="67">
        <f>ROUND($R$65*$S$65,3)</f>
        <v>0</v>
      </c>
      <c r="U65" s="57"/>
      <c r="V65" s="57"/>
      <c r="W65" s="67">
        <f>ROUND($V$65+$U$65,2)</f>
        <v>0</v>
      </c>
      <c r="X65" s="67">
        <f>ROUND($R$65*$U$65,2)</f>
        <v>0</v>
      </c>
      <c r="Y65" s="67">
        <f>ROUND($T$65*$V$65,2)</f>
        <v>0</v>
      </c>
      <c r="Z65" s="67">
        <f>ROUND($Y$65+$X$65,2)</f>
        <v>0</v>
      </c>
      <c r="AA65" s="68"/>
      <c r="AB65" s="57"/>
    </row>
    <row r="66" spans="1:28" s="1" customFormat="1" ht="11.1" customHeight="1" x14ac:dyDescent="0.2">
      <c r="A66" s="57"/>
      <c r="B66" s="57"/>
      <c r="C66" s="57"/>
      <c r="D66" s="68"/>
      <c r="E66" s="68"/>
      <c r="F66" s="68"/>
      <c r="G66" s="68"/>
      <c r="H66" s="57"/>
      <c r="I66" s="57"/>
      <c r="J66" s="57"/>
      <c r="K66" s="57"/>
      <c r="L66" s="57"/>
      <c r="M66" s="57"/>
      <c r="N66" s="57"/>
      <c r="O66" s="57"/>
      <c r="P66" s="57"/>
      <c r="Q66" s="57"/>
      <c r="R66" s="67">
        <f>$F$66+$G$66+$H$66+$I$66+$J$66+$K$66+$L$66+$M$66+$N$66+$O$66+$P$66+$Q$66</f>
        <v>0</v>
      </c>
      <c r="S66" s="69">
        <v>1</v>
      </c>
      <c r="T66" s="67">
        <f>ROUND($R$66*$S$66,3)</f>
        <v>0</v>
      </c>
      <c r="U66" s="57"/>
      <c r="V66" s="57"/>
      <c r="W66" s="67">
        <f>ROUND($V$66+$U$66,2)</f>
        <v>0</v>
      </c>
      <c r="X66" s="67">
        <f>ROUND($R$66*$U$66,2)</f>
        <v>0</v>
      </c>
      <c r="Y66" s="67">
        <f>ROUND($T$66*$V$66,2)</f>
        <v>0</v>
      </c>
      <c r="Z66" s="67">
        <f>ROUND($Y$66+$X$66,2)</f>
        <v>0</v>
      </c>
      <c r="AA66" s="68"/>
      <c r="AB66" s="57"/>
    </row>
    <row r="67" spans="1:28" s="1" customFormat="1" ht="11.1" customHeight="1" x14ac:dyDescent="0.2">
      <c r="A67" s="57"/>
      <c r="B67" s="57"/>
      <c r="C67" s="57"/>
      <c r="D67" s="68"/>
      <c r="E67" s="68"/>
      <c r="F67" s="68"/>
      <c r="G67" s="68"/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67">
        <f>$F$67+$G$67+$H$67+$I$67+$J$67+$K$67+$L$67+$M$67+$N$67+$O$67+$P$67+$Q$67</f>
        <v>0</v>
      </c>
      <c r="S67" s="69">
        <v>1</v>
      </c>
      <c r="T67" s="67">
        <f>ROUND($R$67*$S$67,3)</f>
        <v>0</v>
      </c>
      <c r="U67" s="57"/>
      <c r="V67" s="57"/>
      <c r="W67" s="67">
        <f>ROUND($V$67+$U$67,2)</f>
        <v>0</v>
      </c>
      <c r="X67" s="67">
        <f>ROUND($R$67*$U$67,2)</f>
        <v>0</v>
      </c>
      <c r="Y67" s="67">
        <f>ROUND($T$67*$V$67,2)</f>
        <v>0</v>
      </c>
      <c r="Z67" s="67">
        <f>ROUND($Y$67+$X$67,2)</f>
        <v>0</v>
      </c>
      <c r="AA67" s="68"/>
      <c r="AB67" s="57"/>
    </row>
    <row r="68" spans="1:28" s="1" customFormat="1" ht="11.1" customHeight="1" x14ac:dyDescent="0.2"/>
    <row r="69" spans="1:28" s="1" customFormat="1" ht="11.1" customHeight="1" x14ac:dyDescent="0.2">
      <c r="A69" s="25" t="s">
        <v>110</v>
      </c>
    </row>
    <row r="70" spans="1:28" s="1" customFormat="1" ht="11.1" customHeight="1" x14ac:dyDescent="0.2"/>
    <row r="71" spans="1:28" s="1" customFormat="1" ht="11.1" customHeight="1" x14ac:dyDescent="0.2">
      <c r="A71" s="45"/>
      <c r="B71" s="1" t="s">
        <v>111</v>
      </c>
    </row>
    <row r="72" spans="1:28" s="1" customFormat="1" ht="11.1" customHeight="1" x14ac:dyDescent="0.2">
      <c r="A72" s="1" t="s">
        <v>112</v>
      </c>
    </row>
  </sheetData>
  <sheetProtection algorithmName="SHA-512" hashValue="9GJlNcmFHIw+gXkxlLUaNnvl7pfEUcpQf1vHR/hR6v/RGNCCI+i1kQOYv+GP9lfir7du4ZPjF/NEnhpVQHY1ZQ==" saltValue="zXIzC4agOU1wkOPwG+n5vA==" spinCount="100000" sheet="1" objects="1" scenarios="1" selectLockedCells="1"/>
  <mergeCells count="19">
    <mergeCell ref="X10:Y10"/>
    <mergeCell ref="Z10:Z11"/>
    <mergeCell ref="AA10:AA11"/>
    <mergeCell ref="AB10:AB11"/>
    <mergeCell ref="H10:Q10"/>
    <mergeCell ref="R10:R11"/>
    <mergeCell ref="S10:S11"/>
    <mergeCell ref="T10:T11"/>
    <mergeCell ref="U10:W10"/>
    <mergeCell ref="A6:G6"/>
    <mergeCell ref="A7:G7"/>
    <mergeCell ref="A8:G8"/>
    <mergeCell ref="A10:A11"/>
    <mergeCell ref="B10:B11"/>
    <mergeCell ref="C10:C11"/>
    <mergeCell ref="D10:D11"/>
    <mergeCell ref="E10:E11"/>
    <mergeCell ref="F10:F11"/>
    <mergeCell ref="G10:G11"/>
  </mergeCells>
  <pageMargins left="0.39370078740157483" right="0.39370078740157483" top="0.39370078740157483" bottom="0.39370078740157483" header="0" footer="0"/>
  <pageSetup paperSize="9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Котенко Анастасия Евгеньевна</cp:lastModifiedBy>
  <dcterms:modified xsi:type="dcterms:W3CDTF">2025-01-30T10:47:47Z</dcterms:modified>
</cp:coreProperties>
</file>