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Отопление\Претенденту\"/>
    </mc:Choice>
  </mc:AlternateContent>
  <xr:revisionPtr revIDLastSave="0" documentId="13_ncr:1_{568D1E45-3960-4404-8A45-15D0981542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19" i="1" l="1"/>
  <c r="T119" i="1"/>
  <c r="Y119" i="1" s="1"/>
  <c r="R119" i="1"/>
  <c r="X119" i="1" s="1"/>
  <c r="W118" i="1"/>
  <c r="R118" i="1"/>
  <c r="W117" i="1"/>
  <c r="T117" i="1"/>
  <c r="Y117" i="1" s="1"/>
  <c r="R117" i="1"/>
  <c r="X117" i="1" s="1"/>
  <c r="W116" i="1"/>
  <c r="R116" i="1"/>
  <c r="W115" i="1"/>
  <c r="R115" i="1"/>
  <c r="T115" i="1" s="1"/>
  <c r="Y115" i="1" s="1"/>
  <c r="W114" i="1"/>
  <c r="R114" i="1"/>
  <c r="W113" i="1"/>
  <c r="R113" i="1"/>
  <c r="T113" i="1" s="1"/>
  <c r="Y113" i="1" s="1"/>
  <c r="W112" i="1"/>
  <c r="R112" i="1"/>
  <c r="W111" i="1"/>
  <c r="R111" i="1"/>
  <c r="T111" i="1" s="1"/>
  <c r="Y111" i="1" s="1"/>
  <c r="W110" i="1"/>
  <c r="R110" i="1"/>
  <c r="W109" i="1"/>
  <c r="R109" i="1"/>
  <c r="T109" i="1" s="1"/>
  <c r="Y109" i="1" s="1"/>
  <c r="W108" i="1"/>
  <c r="R108" i="1"/>
  <c r="X101" i="1"/>
  <c r="Z101" i="1" s="1"/>
  <c r="W101" i="1"/>
  <c r="T101" i="1"/>
  <c r="Y101" i="1" s="1"/>
  <c r="R101" i="1"/>
  <c r="X100" i="1"/>
  <c r="W100" i="1"/>
  <c r="T100" i="1"/>
  <c r="Y100" i="1" s="1"/>
  <c r="R100" i="1"/>
  <c r="X99" i="1"/>
  <c r="X98" i="1" s="1"/>
  <c r="W99" i="1"/>
  <c r="T99" i="1"/>
  <c r="Y99" i="1" s="1"/>
  <c r="Y98" i="1" s="1"/>
  <c r="R99" i="1"/>
  <c r="W97" i="1"/>
  <c r="R97" i="1"/>
  <c r="T97" i="1" s="1"/>
  <c r="Y97" i="1" s="1"/>
  <c r="W96" i="1"/>
  <c r="R96" i="1"/>
  <c r="W95" i="1"/>
  <c r="R95" i="1"/>
  <c r="T95" i="1" s="1"/>
  <c r="Y95" i="1" s="1"/>
  <c r="W94" i="1"/>
  <c r="R94" i="1"/>
  <c r="W93" i="1"/>
  <c r="R93" i="1"/>
  <c r="T93" i="1" s="1"/>
  <c r="Y93" i="1" s="1"/>
  <c r="W92" i="1"/>
  <c r="R92" i="1"/>
  <c r="W91" i="1"/>
  <c r="R91" i="1"/>
  <c r="T91" i="1" s="1"/>
  <c r="Y91" i="1" s="1"/>
  <c r="W90" i="1"/>
  <c r="R90" i="1"/>
  <c r="W89" i="1"/>
  <c r="R89" i="1"/>
  <c r="T89" i="1" s="1"/>
  <c r="Y89" i="1" s="1"/>
  <c r="W88" i="1"/>
  <c r="R88" i="1"/>
  <c r="W87" i="1"/>
  <c r="R87" i="1"/>
  <c r="T87" i="1" s="1"/>
  <c r="Y87" i="1" s="1"/>
  <c r="X85" i="1"/>
  <c r="W85" i="1"/>
  <c r="T85" i="1"/>
  <c r="Y85" i="1" s="1"/>
  <c r="R85" i="1"/>
  <c r="X84" i="1"/>
  <c r="W84" i="1"/>
  <c r="T84" i="1"/>
  <c r="Y84" i="1" s="1"/>
  <c r="R84" i="1"/>
  <c r="X83" i="1"/>
  <c r="W83" i="1"/>
  <c r="T83" i="1"/>
  <c r="Y83" i="1" s="1"/>
  <c r="R83" i="1"/>
  <c r="X82" i="1"/>
  <c r="Z82" i="1" s="1"/>
  <c r="W82" i="1"/>
  <c r="T82" i="1"/>
  <c r="Y82" i="1" s="1"/>
  <c r="R82" i="1"/>
  <c r="X81" i="1"/>
  <c r="W81" i="1"/>
  <c r="T81" i="1"/>
  <c r="Y81" i="1" s="1"/>
  <c r="R81" i="1"/>
  <c r="X80" i="1"/>
  <c r="W80" i="1"/>
  <c r="T80" i="1"/>
  <c r="Y80" i="1" s="1"/>
  <c r="R80" i="1"/>
  <c r="X79" i="1"/>
  <c r="X76" i="1" s="1"/>
  <c r="W79" i="1"/>
  <c r="T79" i="1"/>
  <c r="Y79" i="1" s="1"/>
  <c r="R79" i="1"/>
  <c r="Z78" i="1"/>
  <c r="X78" i="1"/>
  <c r="W78" i="1"/>
  <c r="T78" i="1"/>
  <c r="Y78" i="1" s="1"/>
  <c r="R78" i="1"/>
  <c r="X77" i="1"/>
  <c r="W77" i="1"/>
  <c r="T77" i="1"/>
  <c r="Y77" i="1" s="1"/>
  <c r="R77" i="1"/>
  <c r="W75" i="1"/>
  <c r="R75" i="1"/>
  <c r="W74" i="1"/>
  <c r="R74" i="1"/>
  <c r="W73" i="1"/>
  <c r="R73" i="1"/>
  <c r="W72" i="1"/>
  <c r="R72" i="1"/>
  <c r="W71" i="1"/>
  <c r="R71" i="1"/>
  <c r="W70" i="1"/>
  <c r="R70" i="1"/>
  <c r="W69" i="1"/>
  <c r="R69" i="1"/>
  <c r="W68" i="1"/>
  <c r="R68" i="1"/>
  <c r="W67" i="1"/>
  <c r="R67" i="1"/>
  <c r="W66" i="1"/>
  <c r="R66" i="1"/>
  <c r="W65" i="1"/>
  <c r="R65" i="1"/>
  <c r="W64" i="1"/>
  <c r="R64" i="1"/>
  <c r="W63" i="1"/>
  <c r="R63" i="1"/>
  <c r="W62" i="1"/>
  <c r="R62" i="1"/>
  <c r="W61" i="1"/>
  <c r="R61" i="1"/>
  <c r="W60" i="1"/>
  <c r="R60" i="1"/>
  <c r="W59" i="1"/>
  <c r="R59" i="1"/>
  <c r="W58" i="1"/>
  <c r="R58" i="1"/>
  <c r="W57" i="1"/>
  <c r="R57" i="1"/>
  <c r="W56" i="1"/>
  <c r="R56" i="1"/>
  <c r="W55" i="1"/>
  <c r="R55" i="1"/>
  <c r="W54" i="1"/>
  <c r="R54" i="1"/>
  <c r="W53" i="1"/>
  <c r="R53" i="1"/>
  <c r="W52" i="1"/>
  <c r="R52" i="1"/>
  <c r="W51" i="1"/>
  <c r="R51" i="1"/>
  <c r="W50" i="1"/>
  <c r="R50" i="1"/>
  <c r="W49" i="1"/>
  <c r="R49" i="1"/>
  <c r="W48" i="1"/>
  <c r="R48" i="1"/>
  <c r="X48" i="1" s="1"/>
  <c r="W47" i="1"/>
  <c r="R47" i="1"/>
  <c r="T47" i="1" s="1"/>
  <c r="Y47" i="1" s="1"/>
  <c r="W46" i="1"/>
  <c r="R46" i="1"/>
  <c r="X46" i="1" s="1"/>
  <c r="W45" i="1"/>
  <c r="R45" i="1"/>
  <c r="T45" i="1" s="1"/>
  <c r="Y45" i="1" s="1"/>
  <c r="W44" i="1"/>
  <c r="R44" i="1"/>
  <c r="X44" i="1" s="1"/>
  <c r="W43" i="1"/>
  <c r="R43" i="1"/>
  <c r="T43" i="1" s="1"/>
  <c r="Y43" i="1" s="1"/>
  <c r="W42" i="1"/>
  <c r="R42" i="1"/>
  <c r="X42" i="1" s="1"/>
  <c r="W41" i="1"/>
  <c r="R41" i="1"/>
  <c r="T41" i="1" s="1"/>
  <c r="Y41" i="1" s="1"/>
  <c r="X39" i="1"/>
  <c r="W39" i="1"/>
  <c r="T39" i="1"/>
  <c r="Y39" i="1" s="1"/>
  <c r="R39" i="1"/>
  <c r="X38" i="1"/>
  <c r="W38" i="1"/>
  <c r="T38" i="1"/>
  <c r="Y38" i="1" s="1"/>
  <c r="R38" i="1"/>
  <c r="X37" i="1"/>
  <c r="W37" i="1"/>
  <c r="T37" i="1"/>
  <c r="Y37" i="1" s="1"/>
  <c r="R37" i="1"/>
  <c r="X36" i="1"/>
  <c r="W36" i="1"/>
  <c r="T36" i="1"/>
  <c r="Y36" i="1" s="1"/>
  <c r="R36" i="1"/>
  <c r="X35" i="1"/>
  <c r="W35" i="1"/>
  <c r="T35" i="1"/>
  <c r="Y35" i="1" s="1"/>
  <c r="R35" i="1"/>
  <c r="W31" i="1"/>
  <c r="R31" i="1"/>
  <c r="T31" i="1" s="1"/>
  <c r="Y31" i="1" s="1"/>
  <c r="W30" i="1"/>
  <c r="R30" i="1"/>
  <c r="X30" i="1" s="1"/>
  <c r="W29" i="1"/>
  <c r="R29" i="1"/>
  <c r="T29" i="1" s="1"/>
  <c r="Y29" i="1" s="1"/>
  <c r="W28" i="1"/>
  <c r="R28" i="1"/>
  <c r="X28" i="1" s="1"/>
  <c r="W27" i="1"/>
  <c r="R27" i="1"/>
  <c r="T27" i="1" s="1"/>
  <c r="Y27" i="1" s="1"/>
  <c r="W26" i="1"/>
  <c r="R26" i="1"/>
  <c r="X26" i="1" s="1"/>
  <c r="W25" i="1"/>
  <c r="R25" i="1"/>
  <c r="T25" i="1" s="1"/>
  <c r="Y25" i="1" s="1"/>
  <c r="W24" i="1"/>
  <c r="R24" i="1"/>
  <c r="X24" i="1" s="1"/>
  <c r="W23" i="1"/>
  <c r="R23" i="1"/>
  <c r="T23" i="1" s="1"/>
  <c r="Y23" i="1" s="1"/>
  <c r="W22" i="1"/>
  <c r="R22" i="1"/>
  <c r="X22" i="1" s="1"/>
  <c r="W21" i="1"/>
  <c r="R21" i="1"/>
  <c r="T21" i="1" s="1"/>
  <c r="Y21" i="1" s="1"/>
  <c r="W20" i="1"/>
  <c r="R20" i="1"/>
  <c r="X20" i="1" s="1"/>
  <c r="Z81" i="1" l="1"/>
  <c r="Z119" i="1"/>
  <c r="Z117" i="1"/>
  <c r="Z80" i="1"/>
  <c r="Z36" i="1"/>
  <c r="Z37" i="1"/>
  <c r="Z38" i="1"/>
  <c r="Z39" i="1"/>
  <c r="Z83" i="1"/>
  <c r="Z84" i="1"/>
  <c r="Z85" i="1"/>
  <c r="Y34" i="1"/>
  <c r="Z35" i="1"/>
  <c r="T62" i="1"/>
  <c r="Y62" i="1" s="1"/>
  <c r="X62" i="1"/>
  <c r="T70" i="1"/>
  <c r="Y70" i="1" s="1"/>
  <c r="Z70" i="1" s="1"/>
  <c r="X70" i="1"/>
  <c r="T74" i="1"/>
  <c r="Y74" i="1" s="1"/>
  <c r="X74" i="1"/>
  <c r="X116" i="1"/>
  <c r="T116" i="1"/>
  <c r="Y116" i="1" s="1"/>
  <c r="T20" i="1"/>
  <c r="Y20" i="1" s="1"/>
  <c r="X21" i="1"/>
  <c r="Z21" i="1" s="1"/>
  <c r="T22" i="1"/>
  <c r="Y22" i="1" s="1"/>
  <c r="Z22" i="1" s="1"/>
  <c r="X23" i="1"/>
  <c r="Z23" i="1" s="1"/>
  <c r="T24" i="1"/>
  <c r="Y24" i="1" s="1"/>
  <c r="Z24" i="1" s="1"/>
  <c r="X25" i="1"/>
  <c r="Z25" i="1" s="1"/>
  <c r="T26" i="1"/>
  <c r="Y26" i="1" s="1"/>
  <c r="Z26" i="1" s="1"/>
  <c r="X27" i="1"/>
  <c r="Z27" i="1" s="1"/>
  <c r="T28" i="1"/>
  <c r="Y28" i="1" s="1"/>
  <c r="Z28" i="1" s="1"/>
  <c r="X29" i="1"/>
  <c r="Z29" i="1" s="1"/>
  <c r="T30" i="1"/>
  <c r="Y30" i="1" s="1"/>
  <c r="Z30" i="1" s="1"/>
  <c r="X31" i="1"/>
  <c r="Z31" i="1" s="1"/>
  <c r="X41" i="1"/>
  <c r="Z41" i="1" s="1"/>
  <c r="T42" i="1"/>
  <c r="Y42" i="1" s="1"/>
  <c r="Z42" i="1" s="1"/>
  <c r="X43" i="1"/>
  <c r="Z43" i="1" s="1"/>
  <c r="T44" i="1"/>
  <c r="Y44" i="1" s="1"/>
  <c r="Z44" i="1" s="1"/>
  <c r="X45" i="1"/>
  <c r="Z45" i="1" s="1"/>
  <c r="T46" i="1"/>
  <c r="Y46" i="1" s="1"/>
  <c r="Z46" i="1" s="1"/>
  <c r="X47" i="1"/>
  <c r="Z47" i="1" s="1"/>
  <c r="T48" i="1"/>
  <c r="Y48" i="1" s="1"/>
  <c r="Z48" i="1" s="1"/>
  <c r="X49" i="1"/>
  <c r="T49" i="1"/>
  <c r="Y49" i="1" s="1"/>
  <c r="Z49" i="1" s="1"/>
  <c r="X53" i="1"/>
  <c r="T53" i="1"/>
  <c r="Y53" i="1" s="1"/>
  <c r="Z53" i="1" s="1"/>
  <c r="X57" i="1"/>
  <c r="T57" i="1"/>
  <c r="Y57" i="1" s="1"/>
  <c r="Z57" i="1" s="1"/>
  <c r="X61" i="1"/>
  <c r="T61" i="1"/>
  <c r="Y61" i="1" s="1"/>
  <c r="Z61" i="1" s="1"/>
  <c r="X65" i="1"/>
  <c r="T65" i="1"/>
  <c r="Y65" i="1" s="1"/>
  <c r="Z65" i="1" s="1"/>
  <c r="X69" i="1"/>
  <c r="T69" i="1"/>
  <c r="Y69" i="1" s="1"/>
  <c r="Z69" i="1" s="1"/>
  <c r="X73" i="1"/>
  <c r="T73" i="1"/>
  <c r="Y73" i="1" s="1"/>
  <c r="Z73" i="1" s="1"/>
  <c r="Y76" i="1"/>
  <c r="Z77" i="1"/>
  <c r="X92" i="1"/>
  <c r="T92" i="1"/>
  <c r="Y92" i="1" s="1"/>
  <c r="Z99" i="1"/>
  <c r="X110" i="1"/>
  <c r="T110" i="1"/>
  <c r="Y110" i="1" s="1"/>
  <c r="T54" i="1"/>
  <c r="Y54" i="1" s="1"/>
  <c r="X54" i="1"/>
  <c r="X90" i="1"/>
  <c r="T90" i="1"/>
  <c r="Y90" i="1" s="1"/>
  <c r="Z90" i="1" s="1"/>
  <c r="X108" i="1"/>
  <c r="T108" i="1"/>
  <c r="Y108" i="1" s="1"/>
  <c r="X34" i="1"/>
  <c r="T52" i="1"/>
  <c r="Y52" i="1" s="1"/>
  <c r="X52" i="1"/>
  <c r="T56" i="1"/>
  <c r="Y56" i="1" s="1"/>
  <c r="X56" i="1"/>
  <c r="T60" i="1"/>
  <c r="Y60" i="1" s="1"/>
  <c r="X60" i="1"/>
  <c r="T64" i="1"/>
  <c r="Y64" i="1" s="1"/>
  <c r="Z64" i="1" s="1"/>
  <c r="X64" i="1"/>
  <c r="T68" i="1"/>
  <c r="Y68" i="1" s="1"/>
  <c r="X68" i="1"/>
  <c r="T72" i="1"/>
  <c r="Y72" i="1" s="1"/>
  <c r="Z72" i="1" s="1"/>
  <c r="X72" i="1"/>
  <c r="Z79" i="1"/>
  <c r="X94" i="1"/>
  <c r="T94" i="1"/>
  <c r="Y94" i="1" s="1"/>
  <c r="X112" i="1"/>
  <c r="T112" i="1"/>
  <c r="Y112" i="1" s="1"/>
  <c r="Z112" i="1" s="1"/>
  <c r="X118" i="1"/>
  <c r="T118" i="1"/>
  <c r="Y118" i="1" s="1"/>
  <c r="T50" i="1"/>
  <c r="Y50" i="1" s="1"/>
  <c r="X50" i="1"/>
  <c r="T58" i="1"/>
  <c r="Y58" i="1" s="1"/>
  <c r="Z58" i="1" s="1"/>
  <c r="X58" i="1"/>
  <c r="T66" i="1"/>
  <c r="Y66" i="1" s="1"/>
  <c r="X66" i="1"/>
  <c r="X51" i="1"/>
  <c r="T51" i="1"/>
  <c r="Y51" i="1" s="1"/>
  <c r="Z51" i="1" s="1"/>
  <c r="X55" i="1"/>
  <c r="T55" i="1"/>
  <c r="Y55" i="1" s="1"/>
  <c r="X59" i="1"/>
  <c r="T59" i="1"/>
  <c r="Y59" i="1" s="1"/>
  <c r="Z59" i="1" s="1"/>
  <c r="X63" i="1"/>
  <c r="T63" i="1"/>
  <c r="Y63" i="1" s="1"/>
  <c r="X67" i="1"/>
  <c r="T67" i="1"/>
  <c r="Y67" i="1" s="1"/>
  <c r="Z67" i="1" s="1"/>
  <c r="X71" i="1"/>
  <c r="T71" i="1"/>
  <c r="Y71" i="1" s="1"/>
  <c r="X75" i="1"/>
  <c r="T75" i="1"/>
  <c r="Y75" i="1" s="1"/>
  <c r="Z75" i="1" s="1"/>
  <c r="X88" i="1"/>
  <c r="T88" i="1"/>
  <c r="Y88" i="1" s="1"/>
  <c r="X96" i="1"/>
  <c r="T96" i="1"/>
  <c r="Y96" i="1" s="1"/>
  <c r="Z100" i="1"/>
  <c r="X114" i="1"/>
  <c r="T114" i="1"/>
  <c r="Y114" i="1" s="1"/>
  <c r="X87" i="1"/>
  <c r="X89" i="1"/>
  <c r="Z89" i="1" s="1"/>
  <c r="X91" i="1"/>
  <c r="Z91" i="1" s="1"/>
  <c r="X93" i="1"/>
  <c r="Z93" i="1" s="1"/>
  <c r="X95" i="1"/>
  <c r="Z95" i="1" s="1"/>
  <c r="X97" i="1"/>
  <c r="Z97" i="1" s="1"/>
  <c r="X109" i="1"/>
  <c r="Z109" i="1" s="1"/>
  <c r="X111" i="1"/>
  <c r="Z111" i="1" s="1"/>
  <c r="X113" i="1"/>
  <c r="Z113" i="1" s="1"/>
  <c r="X115" i="1"/>
  <c r="Z115" i="1" s="1"/>
  <c r="Z66" i="1" l="1"/>
  <c r="Z50" i="1"/>
  <c r="Z68" i="1"/>
  <c r="Z60" i="1"/>
  <c r="Z52" i="1"/>
  <c r="Z74" i="1"/>
  <c r="Z62" i="1"/>
  <c r="X86" i="1"/>
  <c r="Z116" i="1"/>
  <c r="Z71" i="1"/>
  <c r="Z63" i="1"/>
  <c r="Z55" i="1"/>
  <c r="Z32" i="1" s="1"/>
  <c r="Z56" i="1"/>
  <c r="X33" i="1"/>
  <c r="Z114" i="1"/>
  <c r="Z96" i="1"/>
  <c r="Z33" i="1" s="1"/>
  <c r="Z94" i="1"/>
  <c r="Z110" i="1"/>
  <c r="Z92" i="1"/>
  <c r="Y32" i="1"/>
  <c r="X15" i="1"/>
  <c r="X18" i="1"/>
  <c r="X14" i="1"/>
  <c r="Y40" i="1"/>
  <c r="Y107" i="1"/>
  <c r="Z108" i="1"/>
  <c r="Y33" i="1"/>
  <c r="X19" i="1"/>
  <c r="X13" i="1"/>
  <c r="Z105" i="1" s="1"/>
  <c r="Z88" i="1"/>
  <c r="Y86" i="1"/>
  <c r="Z76" i="1"/>
  <c r="Z118" i="1"/>
  <c r="X107" i="1"/>
  <c r="Z54" i="1"/>
  <c r="Z98" i="1"/>
  <c r="Z87" i="1"/>
  <c r="X40" i="1"/>
  <c r="X32" i="1"/>
  <c r="Y18" i="1"/>
  <c r="Y14" i="1"/>
  <c r="Y15" i="1"/>
  <c r="Y17" i="1"/>
  <c r="Y19" i="1"/>
  <c r="Z20" i="1"/>
  <c r="Y16" i="1"/>
  <c r="Y13" i="1"/>
  <c r="Z104" i="1" s="1"/>
  <c r="Z34" i="1"/>
  <c r="X16" i="1"/>
  <c r="X17" i="1"/>
  <c r="Z40" i="1" l="1"/>
  <c r="Z107" i="1"/>
  <c r="Z19" i="1"/>
  <c r="Z15" i="1"/>
  <c r="Z16" i="1"/>
  <c r="Z18" i="1"/>
  <c r="Z14" i="1"/>
  <c r="Z17" i="1"/>
  <c r="Z13" i="1"/>
  <c r="Z102" i="1" s="1"/>
  <c r="Z106" i="1" s="1"/>
  <c r="Z86" i="1"/>
</calcChain>
</file>

<file path=xl/sharedStrings.xml><?xml version="1.0" encoding="utf-8"?>
<sst xmlns="http://schemas.openxmlformats.org/spreadsheetml/2006/main" count="298" uniqueCount="173">
  <si>
    <t>Приложение</t>
  </si>
  <si>
    <t>К договору</t>
  </si>
  <si>
    <t>Расшифровка стоимости работ</t>
  </si>
  <si>
    <t>Жилое здание ГП-7, курган</t>
  </si>
  <si>
    <t>Устройство внутреннего отопления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</si>
  <si>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</si>
  <si>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</si>
  <si>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</si>
  <si>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</si>
  <si>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</si>
  <si>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</si>
  <si>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</si>
  <si>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</si>
  <si>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</si>
  <si>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</si>
  <si>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</si>
  <si>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</si>
  <si>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</si>
  <si>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</si>
  <si>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</si>
  <si>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</si>
  <si>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</si>
  <si>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</si>
  <si>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</si>
  <si>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</si>
  <si>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</si>
  <si>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</si>
  <si>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</si>
  <si>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7.8</t>
  </si>
  <si>
    <t xml:space="preserve"> 7.9</t>
  </si>
  <si>
    <t xml:space="preserve"> 7.10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</si>
  <si>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</si>
  <si>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</si>
  <si>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</si>
  <si>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</si>
  <si>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</si>
  <si>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</si>
  <si>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</si>
  <si>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</si>
  <si>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</si>
  <si>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</si>
  <si>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</si>
  <si>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</si>
  <si>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</si>
  <si>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</si>
  <si>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</si>
  <si>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</si>
  <si>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</si>
  <si>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</si>
  <si>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</si>
  <si>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</si>
  <si>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</si>
  <si>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</si>
  <si>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</si>
  <si>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</si>
  <si>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</si>
  <si>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</si>
  <si>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</si>
  <si>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</si>
  <si>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</si>
  <si>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</si>
  <si>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</si>
  <si>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</si>
  <si>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</si>
  <si>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</si>
  <si>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</si>
  <si>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Хозяйственно-питьевой водопровод В1</t>
  </si>
  <si>
    <t>Изоляция трубопроводов системы В1</t>
  </si>
  <si>
    <t>Изоляция вспененный полиэтилен</t>
  </si>
  <si>
    <t>Теплоизоляция вспененный полиэтилен трубка Ø18/6</t>
  </si>
  <si>
    <t>м.п.</t>
  </si>
  <si>
    <t>ФОТ включает в себя все расходные, крепежные материалы (ленты, клей для теплоизоляции), а также затраты, необходимые для выполнения работ</t>
  </si>
  <si>
    <t>Теплоизоляция вспененный полиэтилен трубка Ø22/6</t>
  </si>
  <si>
    <t>Теплоизоляция вспененный полиэтилен трубка Ø28/6</t>
  </si>
  <si>
    <t>Теплоизоляция вспененный полиэтилен трубка Ø35/13</t>
  </si>
  <si>
    <t>Теплоизоляция вспененный полиэтилен трубка Ø42/13</t>
  </si>
  <si>
    <t>Теплоизоляция вспененный полиэтилен трубка Ø48/13</t>
  </si>
  <si>
    <t>Теплоизоляция вспененный полиэтилен трубка Ø60/13</t>
  </si>
  <si>
    <t>Теплоизоляция вспененный полиэтилен трубка Ø76/13-2</t>
  </si>
  <si>
    <t>Теплоизоляция вспененный полиэтилен трубка Ø89/13-2</t>
  </si>
  <si>
    <t>Теплоизоляция вспененный полиэтилен трубка Ø108/13</t>
  </si>
  <si>
    <t>Теплоизоляция вспененный полиэтилен трубка Ø133/13</t>
  </si>
  <si>
    <t>Теплоизоляция минераловатные цилиндры некашированные 219х40</t>
  </si>
  <si>
    <t>Устройство внутреннего отопления</t>
  </si>
  <si>
    <t>Устройство внутреннего отопления (ЭТАЛОН)</t>
  </si>
  <si>
    <t>Монтаж запорно-регулирующей арматуры системы отопления</t>
  </si>
  <si>
    <t>Кран шаровый латунный полнопроходной ручка-рычаг ВР Ø15</t>
  </si>
  <si>
    <t>шт</t>
  </si>
  <si>
    <t>Кран шаровый латунный полнопроходной ручка-рычаг ВР Ø25</t>
  </si>
  <si>
    <t>Ручной балансировочный клапан Ø15</t>
  </si>
  <si>
    <t>Автоматический воздухоотводный клапан Ø15</t>
  </si>
  <si>
    <t>Кран шаровый стальной фланцевый PN16 Ø65</t>
  </si>
  <si>
    <t>арт. 065N9626R</t>
  </si>
  <si>
    <t>Монтаж радиаторов стальных</t>
  </si>
  <si>
    <t>Панельный стальной радиатор Ventil Compact Тип CV 11-300-700</t>
  </si>
  <si>
    <t>либо аналог по согласованию с Заказчиком. 
В стоимости радиатора учесть стоимость крепления
ФОТ предусматривает цикл работ - монтаж-демонтаж-повторный монтаж</t>
  </si>
  <si>
    <t>Панельный стальной радиатор Ventil Compact Тип CV 11-300-800</t>
  </si>
  <si>
    <t>Панельный стальной радиатор Ventil Compact Тип CV 11-300-900</t>
  </si>
  <si>
    <t>Панельный стальной радиатор Ventil Compact Тип CV 11-300-1000</t>
  </si>
  <si>
    <t>Панельный стальной радиатор Ventil Compact Тип CV 11-300-1100</t>
  </si>
  <si>
    <t>Панельный стальной радиатор Ventil Compact Тип CV 11-300-1200</t>
  </si>
  <si>
    <t>Панельный стальной радиатор Ventil Compact Тип CV 11-300-1400</t>
  </si>
  <si>
    <t>Панельный стальной радиатор Ventil Compact Тип CV 11-300-1800</t>
  </si>
  <si>
    <t>Панельный стальной радиатор Ventil Compact Тип CV 22-300-400</t>
  </si>
  <si>
    <t>Панельный стальной радиатор Ventil Compact Тип CV 22-300-500</t>
  </si>
  <si>
    <t>Панельный стальной радиатор Ventil Compact Тип CV 22-300-1400</t>
  </si>
  <si>
    <t>Панельный стальной радиатор Ventil Compact Тип CV 22-300-1800</t>
  </si>
  <si>
    <t>Панельный стальной радиатор Ventil Compact Тип CV 22-300-2000</t>
  </si>
  <si>
    <t>Панельный стальной радиатор Ventil Compact Тип CV 22-300-2300</t>
  </si>
  <si>
    <t>Панельный стальной радиатор Ventil Compact Тип CV 22-500-400</t>
  </si>
  <si>
    <t>Панельный стальной радиатор Ventil Compact Тип CV 22-500-500</t>
  </si>
  <si>
    <t>Панельный стальной радиатор Ventil Compact Тип CV 22-500-600</t>
  </si>
  <si>
    <t>Панельный стальной радиатор Ventil Compact Тип CV 22-500-700</t>
  </si>
  <si>
    <t>Панельный стальной радиатор Ventil Compact Тип CV 22-500-800</t>
  </si>
  <si>
    <t>Панельный стальной радиатор Ventil Compact Тип CV 22-500-900</t>
  </si>
  <si>
    <t>Панельный стальной радиатор Ventil Compact Тип CV 22-500-1000</t>
  </si>
  <si>
    <t>Панельный стальной радиатор Ventil Compact Тип CV 22-500-1100</t>
  </si>
  <si>
    <t>Панельный стальной радиатор Ventil Compact Тип CV 22-500-1200</t>
  </si>
  <si>
    <t>Панельный стальной радиатор Ventil Compact Тип CV 22-500-1400</t>
  </si>
  <si>
    <t>Панельный стальной радиатор Ventil Compact Тип CV 22-500-1600</t>
  </si>
  <si>
    <t>Панельный стальной радиатор Compact Тип C 22-500-1000</t>
  </si>
  <si>
    <t>Либо аналог по согласованию с Заказчиком. 
С напольным крепежом (учитываем в стоимости радиатора)
ФОТ предусматривает цикл работ - монтаж-демонтаж-повторный монтаж</t>
  </si>
  <si>
    <t>Панельный стальной радиатор Compact Тип C 22-300-1600</t>
  </si>
  <si>
    <t>Панельный стальной радиатор Compact Тип C 22-500-1400</t>
  </si>
  <si>
    <t>Трубчатый стальной радиатор Retta Aura 6P-1500-12</t>
  </si>
  <si>
    <t>либо аналог по согласованию с Заказчиком
В стоимости радиатора учесть стоимость крепления
ФОТ предусматривает цикл работ - монтаж-демонтаж-повторный монтаж</t>
  </si>
  <si>
    <t>Узел нижнего подключения радиатора 1/2"НРx3/4"НР угловой</t>
  </si>
  <si>
    <t>Термостатическая головка с жидкостным датчиком</t>
  </si>
  <si>
    <t>необходимо согласовать с Заказчиком</t>
  </si>
  <si>
    <t>Узел термостатический прямой для нижнего подключения 1/2"x3/4"</t>
  </si>
  <si>
    <t>Термостатическая головка для термостатического узла подключения</t>
  </si>
  <si>
    <t>Трубка Г-образная для подключения к отопительному прибору 250 мм Ø16</t>
  </si>
  <si>
    <t>Фитинг резьбозажимной Ø15х3/4 евроконус</t>
  </si>
  <si>
    <t>Монтаж распределительных коллекторных узлов системы отопления</t>
  </si>
  <si>
    <t>Распределительный коллекторный узел "Этажный" на 3 выхода 3LM.25.F25.HC.50Sst.UHIT</t>
  </si>
  <si>
    <t>комплект</t>
  </si>
  <si>
    <t>Распределительный коллекторный узел "Этажный" на 4 выхода 4LM.25.F25.HC.50Sst.UHIT</t>
  </si>
  <si>
    <t>Распределительный коллекторный узел "Этажный" на 5 выходов 5LM.25.F25.HC.50Sst.UHIT</t>
  </si>
  <si>
    <t>Распределительный коллекторный узел "Этажный" на 5 выходов 5RM.25.F25.HC.50Sst.UHIT+ШК</t>
  </si>
  <si>
    <t>Распределительный коллекторный узел "Этажный" на 7 выходов 7LM.25.F25.HC.50Sst.UHIT</t>
  </si>
  <si>
    <t>Распределительный коллекторный узел "Этажный" на 7 выходов 7RM.25.F25.HC.50Sst.UHIT+ШК</t>
  </si>
  <si>
    <t>Насосно-смесительный узел для теплого пола в комплекте с насосом VRS.254.18.0</t>
  </si>
  <si>
    <t>арт.VT.COMBI.0.180</t>
  </si>
  <si>
    <t>Теплосчетчик механический Ду15 RS-485, qp=0,6 м3/ч, прямой</t>
  </si>
  <si>
    <t>по согласованию с Заказчиком</t>
  </si>
  <si>
    <t>Распределительный коллекторный узел "Этажный" на 5 выходов 5LM.32.F32.HC.50Sst.UHIT</t>
  </si>
  <si>
    <t>Монтаж трубопроводов отопления из стальных труб</t>
  </si>
  <si>
    <t>Труба стальная водогазопроводная Ø15х2,8</t>
  </si>
  <si>
    <t>ФОТ включает в себя все расходные и фасонные  элементы (отводы, тройники, переходы, муфты и т.д.) и крепежные материалы, а также затраты, необходимые для выполнения работ, в т.ч. устройство необходимых отверстий</t>
  </si>
  <si>
    <t>Труба стальная водогазопроводная Ø20х2,8</t>
  </si>
  <si>
    <t>Труба стальная водогазопроводная Ø25х3,2</t>
  </si>
  <si>
    <t>Труба стальная водогазопроводная Ø32х3,2</t>
  </si>
  <si>
    <t>Труба стальная водогазопроводная Ø40х3,5</t>
  </si>
  <si>
    <t>Труба стальная электросварная Ø57х3,5</t>
  </si>
  <si>
    <t>Труба стальная электросварная Ø76х3,5</t>
  </si>
  <si>
    <t>Труба стальная электросварная Ø89х3,5</t>
  </si>
  <si>
    <t>Труба стальная электросварная Ø108х4,0</t>
  </si>
  <si>
    <t>Труба стальная электросварная Ø133х4,0</t>
  </si>
  <si>
    <t>Труба стальная электросварная Ø219х6,0</t>
  </si>
  <si>
    <t>Монтаж трубопроводов отопления из сшитого полиэтилена</t>
  </si>
  <si>
    <t>Труба из сшитого полиэтилена PE-Ха/EVOH Ø16х2,2</t>
  </si>
  <si>
    <t>в объеме учтен НР 10%. 
ФОТ включает в себя все расходные, фасонные изделия (угольники, тройники, муфты, сгоны, фланцы, втулки и т.д.) и крепежные материалы, а также затраты, необходимые для выполнения работ, в т.ч. устройство необходимых отверстий</t>
  </si>
  <si>
    <t>Труба из сшитого полиэтилена PE-Ха/EVOH Ø20х2,8</t>
  </si>
  <si>
    <t>Труба из сшитого полиэтилена PE-Ха/EVOH Ø25х3,5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</si>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</sst>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124"/>
  <sheetViews>
    <sheetView tabSelected="1" topLeftCell="A61" workbookViewId="0">
      <selection activeCell="V63" sqref="V63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8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8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8" s="1" customFormat="1" ht="11.1" customHeight="1" x14ac:dyDescent="0.2"/>
    <row r="10" spans="1:28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6"/>
      <c r="N10" s="56"/>
      <c r="O10" s="56"/>
      <c r="P10" s="56"/>
      <c r="Q10" s="56"/>
      <c r="R10" s="52" t="s">
        <v>13</v>
      </c>
      <c r="S10" s="52" t="s">
        <v>14</v>
      </c>
      <c r="T10" s="52" t="s">
        <v>15</v>
      </c>
      <c r="U10" s="56" t="s">
        <v>16</v>
      </c>
      <c r="V10" s="56"/>
      <c r="W10" s="56"/>
      <c r="X10" s="56" t="s">
        <v>17</v>
      </c>
      <c r="Y10" s="56"/>
      <c r="Z10" s="52" t="s">
        <v>18</v>
      </c>
      <c r="AA10" s="52" t="s">
        <v>19</v>
      </c>
      <c r="AB10" s="52" t="s">
        <v>20</v>
      </c>
    </row>
    <row r="11" spans="1:28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3"/>
      <c r="S11" s="53"/>
      <c r="T11" s="53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3"/>
      <c r="AA11" s="53"/>
      <c r="AB11" s="53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$20+$X$21+$X$22+$X$23+$X$24+$X$25+$X$26+$X$27+$X$28+$X$29+$X$30+$X$31+$X$35+$X$36+$X$37+$X$38+$X$39+$X$41+$X$42+$X$43+$X$44+$X$45+$X$46+$X$47+$X$48+$X$49+$X$50+$X$51+$X$52+$X$53+$X$54+$X$55+$X$56+$X$57+$X$58+$X$59+$X$60+$X$61+$X$62+$X$63+$X$64+$X$65+$X$66+$X$67+$X$68+$X$69+$X$70+$X$71+$X$72+$X$73+$X$74+$X$75+$X$77+$X$78+$X$79+$X$80+$X$81+$X$82+$X$83+$X$84+$X$85+$X$87+$X$88+$X$89+$X$90+$X$91+$X$92+$X$93+$X$94+$X$95+$X$96+$X$97+$X$99+$X$100+$X$101,2)</f>
        <v>0</v>
      </c>
      <c r="Y13" s="10">
        <f>ROUND($Y$20+$Y$21+$Y$22+$Y$23+$Y$24+$Y$25+$Y$26+$Y$27+$Y$28+$Y$29+$Y$30+$Y$31+$Y$35+$Y$36+$Y$37+$Y$38+$Y$39+$Y$41+$Y$42+$Y$43+$Y$44+$Y$45+$Y$46+$Y$47+$Y$48+$Y$49+$Y$50+$Y$51+$Y$52+$Y$53+$Y$54+$Y$55+$Y$56+$Y$57+$Y$58+$Y$59+$Y$60+$Y$61+$Y$62+$Y$63+$Y$64+$Y$65+$Y$66+$Y$67+$Y$68+$Y$69+$Y$70+$Y$71+$Y$72+$Y$73+$Y$74+$Y$75+$Y$77+$Y$78+$Y$79+$Y$80+$Y$81+$Y$82+$Y$83+$Y$84+$Y$85+$Y$87+$Y$88+$Y$89+$Y$90+$Y$91+$Y$92+$Y$93+$Y$94+$Y$95+$Y$96+$Y$97+$Y$99+$Y$100+$Y$101,2)</f>
        <v>0</v>
      </c>
      <c r="Z13" s="10">
        <f>ROUND($Z$20+$Z$21+$Z$22+$Z$23+$Z$24+$Z$25+$Z$26+$Z$27+$Z$28+$Z$29+$Z$30+$Z$31+$Z$35+$Z$36+$Z$37+$Z$38+$Z$39+$Z$41+$Z$42+$Z$43+$Z$44+$Z$45+$Z$46+$Z$47+$Z$48+$Z$49+$Z$50+$Z$51+$Z$52+$Z$53+$Z$54+$Z$55+$Z$56+$Z$57+$Z$58+$Z$59+$Z$60+$Z$61+$Z$62+$Z$63+$Z$64+$Z$65+$Z$66+$Z$67+$Z$68+$Z$69+$Z$70+$Z$71+$Z$72+$Z$73+$Z$74+$Z$75+$Z$77+$Z$78+$Z$79+$Z$80+$Z$81+$Z$82+$Z$83+$Z$84+$Z$85+$Z$87+$Z$88+$Z$89+$Z$90+$Z$91+$Z$92+$Z$93+$Z$94+$Z$95+$Z$96+$Z$97+$Z$99+$Z$100+$Z$101,2)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$20+$X$21+$X$22+$X$23+$X$24+$X$25+$X$26+$X$27+$X$28+$X$29+$X$30+$X$31+$X$35+$X$36+$X$37+$X$38+$X$39+$X$41+$X$42+$X$43+$X$44+$X$45+$X$46+$X$47+$X$48+$X$49+$X$50+$X$51+$X$52+$X$53+$X$54+$X$55+$X$56+$X$57+$X$58+$X$59+$X$60+$X$61+$X$62+$X$63+$X$64+$X$65+$X$66+$X$67+$X$68+$X$69+$X$70+$X$71+$X$72+$X$73+$X$74+$X$75+$X$77+$X$78+$X$79+$X$80+$X$81+$X$82+$X$83+$X$84+$X$85+$X$87+$X$88+$X$89+$X$90+$X$91+$X$92+$X$93+$X$94+$X$95+$X$96+$X$97+$X$99+$X$100+$X$101,2)</f>
        <v>0</v>
      </c>
      <c r="Y14" s="10">
        <f>ROUND($Y$20+$Y$21+$Y$22+$Y$23+$Y$24+$Y$25+$Y$26+$Y$27+$Y$28+$Y$29+$Y$30+$Y$31+$Y$35+$Y$36+$Y$37+$Y$38+$Y$39+$Y$41+$Y$42+$Y$43+$Y$44+$Y$45+$Y$46+$Y$47+$Y$48+$Y$49+$Y$50+$Y$51+$Y$52+$Y$53+$Y$54+$Y$55+$Y$56+$Y$57+$Y$58+$Y$59+$Y$60+$Y$61+$Y$62+$Y$63+$Y$64+$Y$65+$Y$66+$Y$67+$Y$68+$Y$69+$Y$70+$Y$71+$Y$72+$Y$73+$Y$74+$Y$75+$Y$77+$Y$78+$Y$79+$Y$80+$Y$81+$Y$82+$Y$83+$Y$84+$Y$85+$Y$87+$Y$88+$Y$89+$Y$90+$Y$91+$Y$92+$Y$93+$Y$94+$Y$95+$Y$96+$Y$97+$Y$99+$Y$100+$Y$101,2)</f>
        <v>0</v>
      </c>
      <c r="Z14" s="10">
        <f>ROUND($Z$20+$Z$21+$Z$22+$Z$23+$Z$24+$Z$25+$Z$26+$Z$27+$Z$28+$Z$29+$Z$30+$Z$31+$Z$35+$Z$36+$Z$37+$Z$38+$Z$39+$Z$41+$Z$42+$Z$43+$Z$44+$Z$45+$Z$46+$Z$47+$Z$48+$Z$49+$Z$50+$Z$51+$Z$52+$Z$53+$Z$54+$Z$55+$Z$56+$Z$57+$Z$58+$Z$59+$Z$60+$Z$61+$Z$62+$Z$63+$Z$64+$Z$65+$Z$66+$Z$67+$Z$68+$Z$69+$Z$70+$Z$71+$Z$72+$Z$73+$Z$74+$Z$75+$Z$77+$Z$78+$Z$79+$Z$80+$Z$81+$Z$82+$Z$83+$Z$84+$Z$85+$Z$87+$Z$88+$Z$89+$Z$90+$Z$91+$Z$92+$Z$93+$Z$94+$Z$95+$Z$96+$Z$97+$Z$99+$Z$100+$Z$101,2)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ROUND($X$20+$X$21+$X$22+$X$23+$X$24+$X$25+$X$26+$X$27+$X$28+$X$29+$X$30+$X$31,2)</f>
        <v>0</v>
      </c>
      <c r="Y15" s="10">
        <f>ROUND($Y$20+$Y$21+$Y$22+$Y$23+$Y$24+$Y$25+$Y$26+$Y$27+$Y$28+$Y$29+$Y$30+$Y$31,2)</f>
        <v>0</v>
      </c>
      <c r="Z15" s="10">
        <f>ROUND($Z$20+$Z$21+$Z$22+$Z$23+$Z$24+$Z$25+$Z$26+$Z$27+$Z$28+$Z$29+$Z$30+$Z$31,2)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ROUND($X$20+$X$21+$X$22+$X$23+$X$24+$X$25+$X$26+$X$27+$X$28+$X$29+$X$30+$X$31,2)</f>
        <v>0</v>
      </c>
      <c r="Y16" s="10">
        <f>ROUND($Y$20+$Y$21+$Y$22+$Y$23+$Y$24+$Y$25+$Y$26+$Y$27+$Y$28+$Y$29+$Y$30+$Y$31,2)</f>
        <v>0</v>
      </c>
      <c r="Z16" s="10">
        <f>ROUND($Z$20+$Z$21+$Z$22+$Z$23+$Z$24+$Z$25+$Z$26+$Z$27+$Z$28+$Z$29+$Z$30+$Z$31,2)</f>
        <v>0</v>
      </c>
      <c r="AA16" s="10"/>
      <c r="AB16" s="10"/>
    </row>
    <row r="17" spans="1:28" s="1" customFormat="1" ht="12" customHeight="1" outlineLevel="5" x14ac:dyDescent="0.2">
      <c r="A17" s="7"/>
      <c r="B17" s="8" t="s">
        <v>66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>
        <f>ROUND($X$20+$X$21+$X$22+$X$23+$X$24+$X$25+$X$26+$X$27+$X$28+$X$29+$X$30+$X$31,2)</f>
        <v>0</v>
      </c>
      <c r="Y17" s="10">
        <f>ROUND($Y$20+$Y$21+$Y$22+$Y$23+$Y$24+$Y$25+$Y$26+$Y$27+$Y$28+$Y$29+$Y$30+$Y$31,2)</f>
        <v>0</v>
      </c>
      <c r="Z17" s="10">
        <f>ROUND($Z$20+$Z$21+$Z$22+$Z$23+$Z$24+$Z$25+$Z$26+$Z$27+$Z$28+$Z$29+$Z$30+$Z$31,2)</f>
        <v>0</v>
      </c>
      <c r="AA17" s="10"/>
      <c r="AB17" s="10"/>
    </row>
    <row r="18" spans="1:28" s="1" customFormat="1" ht="12" customHeight="1" outlineLevel="6" x14ac:dyDescent="0.2">
      <c r="A18" s="7"/>
      <c r="B18" s="8" t="s">
        <v>67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>
        <f>ROUND($X$20+$X$21+$X$22+$X$23+$X$24+$X$25+$X$26+$X$27+$X$28+$X$29+$X$30+$X$31,2)</f>
        <v>0</v>
      </c>
      <c r="Y18" s="10">
        <f>ROUND($Y$20+$Y$21+$Y$22+$Y$23+$Y$24+$Y$25+$Y$26+$Y$27+$Y$28+$Y$29+$Y$30+$Y$31,2)</f>
        <v>0</v>
      </c>
      <c r="Z18" s="10">
        <f>ROUND($Z$20+$Z$21+$Z$22+$Z$23+$Z$24+$Z$25+$Z$26+$Z$27+$Z$28+$Z$29+$Z$30+$Z$31,2)</f>
        <v>0</v>
      </c>
      <c r="AA18" s="10"/>
      <c r="AB18" s="10"/>
    </row>
    <row r="19" spans="1:28" s="1" customFormat="1" ht="12" customHeight="1" outlineLevel="7" x14ac:dyDescent="0.2">
      <c r="A19" s="7"/>
      <c r="B19" s="8" t="s">
        <v>68</v>
      </c>
      <c r="C19" s="9"/>
      <c r="D19" s="9"/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>
        <f>ROUND($X$20+$X$21+$X$22+$X$23+$X$24+$X$25+$X$26+$X$27+$X$28+$X$29+$X$30+$X$31,2)</f>
        <v>0</v>
      </c>
      <c r="Y19" s="10">
        <f>ROUND($Y$20+$Y$21+$Y$22+$Y$23+$Y$24+$Y$25+$Y$26+$Y$27+$Y$28+$Y$29+$Y$30+$Y$31,2)</f>
        <v>0</v>
      </c>
      <c r="Z19" s="10">
        <f>ROUND($Z$20+$Z$21+$Z$22+$Z$23+$Z$24+$Z$25+$Z$26+$Z$27+$Z$28+$Z$29+$Z$30+$Z$31,2)</f>
        <v>0</v>
      </c>
      <c r="AA19" s="10"/>
      <c r="AB19" s="10"/>
    </row>
    <row r="20" spans="1:28" s="1" customFormat="1" ht="44.1" customHeight="1" outlineLevel="7" x14ac:dyDescent="0.2">
      <c r="A20" s="11"/>
      <c r="B20" s="12" t="s">
        <v>69</v>
      </c>
      <c r="C20" s="13" t="s">
        <v>70</v>
      </c>
      <c r="D20" s="13"/>
      <c r="E20" s="13"/>
      <c r="F20" s="13"/>
      <c r="G20" s="13"/>
      <c r="H20" s="14">
        <v>919.9</v>
      </c>
      <c r="I20" s="15">
        <v>1077.6199999999999</v>
      </c>
      <c r="J20" s="14">
        <v>898.23</v>
      </c>
      <c r="K20" s="15">
        <v>1155</v>
      </c>
      <c r="L20" s="14">
        <v>971.95</v>
      </c>
      <c r="M20" s="15">
        <v>1170.92</v>
      </c>
      <c r="N20" s="14">
        <v>789.23</v>
      </c>
      <c r="O20" s="15">
        <v>1144.6400000000001</v>
      </c>
      <c r="P20" s="14">
        <v>970.16</v>
      </c>
      <c r="Q20" s="15">
        <v>1428.76</v>
      </c>
      <c r="R20" s="14">
        <f>$H$20+$I$20+$J$20+$K$20+$L$20+$M$20+$N$20+$O$20+$P$20+$Q$20</f>
        <v>10526.410000000002</v>
      </c>
      <c r="S20" s="17">
        <v>1</v>
      </c>
      <c r="T20" s="16">
        <f>ROUND($R$20*$S$20,3)</f>
        <v>10526.41</v>
      </c>
      <c r="U20" s="37"/>
      <c r="V20" s="38"/>
      <c r="W20" s="35">
        <f>ROUND($V$20+$U$20,2)</f>
        <v>0</v>
      </c>
      <c r="X20" s="16">
        <f>ROUND($R$20*$U$20,2)</f>
        <v>0</v>
      </c>
      <c r="Y20" s="16">
        <f>ROUND($T$20*$V$20,2)</f>
        <v>0</v>
      </c>
      <c r="Z20" s="16">
        <f>ROUND($Y$20+$X$20,2)</f>
        <v>0</v>
      </c>
      <c r="AA20" s="47" t="s">
        <v>71</v>
      </c>
      <c r="AB20" s="47"/>
    </row>
    <row r="21" spans="1:28" s="1" customFormat="1" ht="44.1" customHeight="1" outlineLevel="7" x14ac:dyDescent="0.2">
      <c r="A21" s="11"/>
      <c r="B21" s="12" t="s">
        <v>72</v>
      </c>
      <c r="C21" s="13" t="s">
        <v>70</v>
      </c>
      <c r="D21" s="13"/>
      <c r="E21" s="13"/>
      <c r="F21" s="13"/>
      <c r="G21" s="13"/>
      <c r="H21" s="14">
        <v>630.61</v>
      </c>
      <c r="I21" s="14">
        <v>380.67</v>
      </c>
      <c r="J21" s="14">
        <v>619.70000000000005</v>
      </c>
      <c r="K21" s="14">
        <v>828.27</v>
      </c>
      <c r="L21" s="14">
        <v>305.7</v>
      </c>
      <c r="M21" s="14">
        <v>621.24</v>
      </c>
      <c r="N21" s="14">
        <v>346.47</v>
      </c>
      <c r="O21" s="14">
        <v>616.95000000000005</v>
      </c>
      <c r="P21" s="14">
        <v>284.02999999999997</v>
      </c>
      <c r="Q21" s="15">
        <v>1048.55</v>
      </c>
      <c r="R21" s="14">
        <f>$H$21+$I$21+$J$21+$K$21+$L$21+$M$21+$N$21+$O$21+$P$21+$Q$21</f>
        <v>5682.19</v>
      </c>
      <c r="S21" s="17">
        <v>1</v>
      </c>
      <c r="T21" s="16">
        <f>ROUND($R$21*$S$21,3)</f>
        <v>5682.19</v>
      </c>
      <c r="U21" s="37"/>
      <c r="V21" s="38"/>
      <c r="W21" s="35">
        <f>ROUND($V$21+$U$21,2)</f>
        <v>0</v>
      </c>
      <c r="X21" s="16">
        <f>ROUND($R$21*$U$21,2)</f>
        <v>0</v>
      </c>
      <c r="Y21" s="16">
        <f>ROUND($T$21*$V$21,2)</f>
        <v>0</v>
      </c>
      <c r="Z21" s="16">
        <f>ROUND($Y$21+$X$21,2)</f>
        <v>0</v>
      </c>
      <c r="AA21" s="47" t="s">
        <v>71</v>
      </c>
      <c r="AB21" s="47"/>
    </row>
    <row r="22" spans="1:28" s="1" customFormat="1" ht="44.1" customHeight="1" outlineLevel="7" x14ac:dyDescent="0.2">
      <c r="A22" s="11"/>
      <c r="B22" s="12" t="s">
        <v>73</v>
      </c>
      <c r="C22" s="13" t="s">
        <v>70</v>
      </c>
      <c r="D22" s="13"/>
      <c r="E22" s="13"/>
      <c r="F22" s="13"/>
      <c r="G22" s="13"/>
      <c r="H22" s="14">
        <v>159.43</v>
      </c>
      <c r="I22" s="14">
        <v>25.59</v>
      </c>
      <c r="J22" s="14">
        <v>38.75</v>
      </c>
      <c r="K22" s="14">
        <v>89.29</v>
      </c>
      <c r="L22" s="14">
        <v>17.87</v>
      </c>
      <c r="M22" s="14">
        <v>76.95</v>
      </c>
      <c r="N22" s="14">
        <v>44.17</v>
      </c>
      <c r="O22" s="14">
        <v>79.430000000000007</v>
      </c>
      <c r="P22" s="14">
        <v>46.78</v>
      </c>
      <c r="Q22" s="14">
        <v>120.54</v>
      </c>
      <c r="R22" s="14">
        <f>$H$22+$I$22+$J$22+$K$22+$L$22+$M$22+$N$22+$O$22+$P$22+$Q$22</f>
        <v>698.8</v>
      </c>
      <c r="S22" s="17">
        <v>1</v>
      </c>
      <c r="T22" s="16">
        <f>ROUND($R$22*$S$22,3)</f>
        <v>698.8</v>
      </c>
      <c r="U22" s="37"/>
      <c r="V22" s="38"/>
      <c r="W22" s="35">
        <f>ROUND($V$22+$U$22,2)</f>
        <v>0</v>
      </c>
      <c r="X22" s="16">
        <f>ROUND($R$22*$U$22,2)</f>
        <v>0</v>
      </c>
      <c r="Y22" s="16">
        <f>ROUND($T$22*$V$22,2)</f>
        <v>0</v>
      </c>
      <c r="Z22" s="16">
        <f>ROUND($Y$22+$X$22,2)</f>
        <v>0</v>
      </c>
      <c r="AA22" s="47" t="s">
        <v>71</v>
      </c>
      <c r="AB22" s="47"/>
    </row>
    <row r="23" spans="1:28" s="1" customFormat="1" ht="44.1" customHeight="1" outlineLevel="7" x14ac:dyDescent="0.2">
      <c r="A23" s="11"/>
      <c r="B23" s="12" t="s">
        <v>74</v>
      </c>
      <c r="C23" s="13" t="s">
        <v>70</v>
      </c>
      <c r="D23" s="13"/>
      <c r="E23" s="13"/>
      <c r="F23" s="13"/>
      <c r="G23" s="13"/>
      <c r="H23" s="14">
        <v>11.72</v>
      </c>
      <c r="I23" s="14">
        <v>11.88</v>
      </c>
      <c r="J23" s="14">
        <v>11.21</v>
      </c>
      <c r="K23" s="14">
        <v>12.13</v>
      </c>
      <c r="L23" s="14">
        <v>11.93</v>
      </c>
      <c r="M23" s="14">
        <v>6.23</v>
      </c>
      <c r="N23" s="14">
        <v>10.47</v>
      </c>
      <c r="O23" s="14">
        <v>5.7</v>
      </c>
      <c r="P23" s="14">
        <v>12.44</v>
      </c>
      <c r="Q23" s="14">
        <v>10.41</v>
      </c>
      <c r="R23" s="14">
        <f>$H$23+$I$23+$J$23+$K$23+$L$23+$M$23+$N$23+$O$23+$P$23+$Q$23</f>
        <v>104.12</v>
      </c>
      <c r="S23" s="17">
        <v>1</v>
      </c>
      <c r="T23" s="16">
        <f>ROUND($R$23*$S$23,3)</f>
        <v>104.12</v>
      </c>
      <c r="U23" s="37"/>
      <c r="V23" s="38"/>
      <c r="W23" s="35">
        <f>ROUND($V$23+$U$23,2)</f>
        <v>0</v>
      </c>
      <c r="X23" s="16">
        <f>ROUND($R$23*$U$23,2)</f>
        <v>0</v>
      </c>
      <c r="Y23" s="16">
        <f>ROUND($T$23*$V$23,2)</f>
        <v>0</v>
      </c>
      <c r="Z23" s="16">
        <f>ROUND($Y$23+$X$23,2)</f>
        <v>0</v>
      </c>
      <c r="AA23" s="47" t="s">
        <v>71</v>
      </c>
      <c r="AB23" s="47"/>
    </row>
    <row r="24" spans="1:28" s="1" customFormat="1" ht="44.1" customHeight="1" outlineLevel="7" x14ac:dyDescent="0.2">
      <c r="A24" s="11"/>
      <c r="B24" s="12" t="s">
        <v>75</v>
      </c>
      <c r="C24" s="13" t="s">
        <v>70</v>
      </c>
      <c r="D24" s="13"/>
      <c r="E24" s="13"/>
      <c r="F24" s="13"/>
      <c r="G24" s="13"/>
      <c r="H24" s="16"/>
      <c r="I24" s="16"/>
      <c r="J24" s="16"/>
      <c r="K24" s="16"/>
      <c r="L24" s="14">
        <v>5.98</v>
      </c>
      <c r="M24" s="14">
        <v>4.9000000000000004</v>
      </c>
      <c r="N24" s="14">
        <v>5.91</v>
      </c>
      <c r="O24" s="14">
        <v>4.9000000000000004</v>
      </c>
      <c r="P24" s="14">
        <v>5.86</v>
      </c>
      <c r="Q24" s="16"/>
      <c r="R24" s="14">
        <f>$H$24+$I$24+$J$24+$K$24+$L$24+$M$24+$N$24+$O$24+$P$24+$Q$24</f>
        <v>27.549999999999997</v>
      </c>
      <c r="S24" s="17">
        <v>1</v>
      </c>
      <c r="T24" s="16">
        <f>ROUND($R$24*$S$24,3)</f>
        <v>27.55</v>
      </c>
      <c r="U24" s="37"/>
      <c r="V24" s="38"/>
      <c r="W24" s="35">
        <f>ROUND($V$24+$U$24,2)</f>
        <v>0</v>
      </c>
      <c r="X24" s="16">
        <f>ROUND($R$24*$U$24,2)</f>
        <v>0</v>
      </c>
      <c r="Y24" s="16">
        <f>ROUND($T$24*$V$24,2)</f>
        <v>0</v>
      </c>
      <c r="Z24" s="16">
        <f>ROUND($Y$24+$X$24,2)</f>
        <v>0</v>
      </c>
      <c r="AA24" s="47" t="s">
        <v>71</v>
      </c>
      <c r="AB24" s="47"/>
    </row>
    <row r="25" spans="1:28" s="1" customFormat="1" ht="44.1" customHeight="1" outlineLevel="7" x14ac:dyDescent="0.2">
      <c r="A25" s="11"/>
      <c r="B25" s="12" t="s">
        <v>76</v>
      </c>
      <c r="C25" s="13" t="s">
        <v>70</v>
      </c>
      <c r="D25" s="13"/>
      <c r="E25" s="13"/>
      <c r="F25" s="13"/>
      <c r="G25" s="13"/>
      <c r="H25" s="14">
        <v>5.88</v>
      </c>
      <c r="I25" s="14">
        <v>5.88</v>
      </c>
      <c r="J25" s="14">
        <v>5.88</v>
      </c>
      <c r="K25" s="14">
        <v>5.98</v>
      </c>
      <c r="L25" s="14">
        <v>12.16</v>
      </c>
      <c r="M25" s="14">
        <v>5.81</v>
      </c>
      <c r="N25" s="14">
        <v>5.98</v>
      </c>
      <c r="O25" s="14">
        <v>5.64</v>
      </c>
      <c r="P25" s="14">
        <v>12.01</v>
      </c>
      <c r="Q25" s="14">
        <v>5.88</v>
      </c>
      <c r="R25" s="14">
        <f>$H$25+$I$25+$J$25+$K$25+$L$25+$M$25+$N$25+$O$25+$P$25+$Q$25</f>
        <v>71.100000000000009</v>
      </c>
      <c r="S25" s="17">
        <v>1</v>
      </c>
      <c r="T25" s="16">
        <f>ROUND($R$25*$S$25,3)</f>
        <v>71.099999999999994</v>
      </c>
      <c r="U25" s="37"/>
      <c r="V25" s="38"/>
      <c r="W25" s="35">
        <f>ROUND($V$25+$U$25,2)</f>
        <v>0</v>
      </c>
      <c r="X25" s="16">
        <f>ROUND($R$25*$U$25,2)</f>
        <v>0</v>
      </c>
      <c r="Y25" s="16">
        <f>ROUND($T$25*$V$25,2)</f>
        <v>0</v>
      </c>
      <c r="Z25" s="16">
        <f>ROUND($Y$25+$X$25,2)</f>
        <v>0</v>
      </c>
      <c r="AA25" s="47" t="s">
        <v>71</v>
      </c>
      <c r="AB25" s="47"/>
    </row>
    <row r="26" spans="1:28" s="1" customFormat="1" ht="44.1" customHeight="1" outlineLevel="7" x14ac:dyDescent="0.2">
      <c r="A26" s="11"/>
      <c r="B26" s="12" t="s">
        <v>77</v>
      </c>
      <c r="C26" s="13" t="s">
        <v>70</v>
      </c>
      <c r="D26" s="13"/>
      <c r="E26" s="13"/>
      <c r="F26" s="13"/>
      <c r="G26" s="13"/>
      <c r="H26" s="14">
        <v>18.149999999999999</v>
      </c>
      <c r="I26" s="14">
        <v>18.149999999999999</v>
      </c>
      <c r="J26" s="14">
        <v>18.149999999999999</v>
      </c>
      <c r="K26" s="14">
        <v>18.149999999999999</v>
      </c>
      <c r="L26" s="14">
        <v>2.84</v>
      </c>
      <c r="M26" s="14">
        <v>8.5399999999999991</v>
      </c>
      <c r="N26" s="14">
        <v>3.74</v>
      </c>
      <c r="O26" s="14">
        <v>8.69</v>
      </c>
      <c r="P26" s="14">
        <v>2.58</v>
      </c>
      <c r="Q26" s="14">
        <v>18.149999999999999</v>
      </c>
      <c r="R26" s="14">
        <f>$H$26+$I$26+$J$26+$K$26+$L$26+$M$26+$N$26+$O$26+$P$26+$Q$26</f>
        <v>117.13999999999999</v>
      </c>
      <c r="S26" s="17">
        <v>1</v>
      </c>
      <c r="T26" s="16">
        <f>ROUND($R$26*$S$26,3)</f>
        <v>117.14</v>
      </c>
      <c r="U26" s="37"/>
      <c r="V26" s="38"/>
      <c r="W26" s="35">
        <f>ROUND($V$26+$U$26,2)</f>
        <v>0</v>
      </c>
      <c r="X26" s="16">
        <f>ROUND($R$26*$U$26,2)</f>
        <v>0</v>
      </c>
      <c r="Y26" s="16">
        <f>ROUND($T$26*$V$26,2)</f>
        <v>0</v>
      </c>
      <c r="Z26" s="16">
        <f>ROUND($Y$26+$X$26,2)</f>
        <v>0</v>
      </c>
      <c r="AA26" s="47" t="s">
        <v>71</v>
      </c>
      <c r="AB26" s="47"/>
    </row>
    <row r="27" spans="1:28" s="1" customFormat="1" ht="44.1" customHeight="1" outlineLevel="7" x14ac:dyDescent="0.2">
      <c r="A27" s="11"/>
      <c r="B27" s="12" t="s">
        <v>78</v>
      </c>
      <c r="C27" s="13" t="s">
        <v>70</v>
      </c>
      <c r="D27" s="13"/>
      <c r="E27" s="13"/>
      <c r="F27" s="13"/>
      <c r="G27" s="13"/>
      <c r="H27" s="14">
        <v>7.96</v>
      </c>
      <c r="I27" s="14">
        <v>8.06</v>
      </c>
      <c r="J27" s="14">
        <v>9.57</v>
      </c>
      <c r="K27" s="14">
        <v>12.4</v>
      </c>
      <c r="L27" s="14">
        <v>9.0299999999999994</v>
      </c>
      <c r="M27" s="14">
        <v>62.37</v>
      </c>
      <c r="N27" s="14">
        <v>34.81</v>
      </c>
      <c r="O27" s="14">
        <v>44.9</v>
      </c>
      <c r="P27" s="14">
        <v>40.75</v>
      </c>
      <c r="Q27" s="14">
        <v>12.38</v>
      </c>
      <c r="R27" s="14">
        <f>$H$27+$I$27+$J$27+$K$27+$L$27+$M$27+$N$27+$O$27+$P$27+$Q$27</f>
        <v>242.23</v>
      </c>
      <c r="S27" s="17">
        <v>1</v>
      </c>
      <c r="T27" s="16">
        <f>ROUND($R$27*$S$27,3)</f>
        <v>242.23</v>
      </c>
      <c r="U27" s="37"/>
      <c r="V27" s="38"/>
      <c r="W27" s="35">
        <f>ROUND($V$27+$U$27,2)</f>
        <v>0</v>
      </c>
      <c r="X27" s="16">
        <f>ROUND($R$27*$U$27,2)</f>
        <v>0</v>
      </c>
      <c r="Y27" s="16">
        <f>ROUND($T$27*$V$27,2)</f>
        <v>0</v>
      </c>
      <c r="Z27" s="16">
        <f>ROUND($Y$27+$X$27,2)</f>
        <v>0</v>
      </c>
      <c r="AA27" s="47" t="s">
        <v>71</v>
      </c>
      <c r="AB27" s="47"/>
    </row>
    <row r="28" spans="1:28" s="1" customFormat="1" ht="44.1" customHeight="1" outlineLevel="7" x14ac:dyDescent="0.2">
      <c r="A28" s="11"/>
      <c r="B28" s="12" t="s">
        <v>79</v>
      </c>
      <c r="C28" s="13" t="s">
        <v>70</v>
      </c>
      <c r="D28" s="13"/>
      <c r="E28" s="13"/>
      <c r="F28" s="13"/>
      <c r="G28" s="13"/>
      <c r="H28" s="16"/>
      <c r="I28" s="16"/>
      <c r="J28" s="16"/>
      <c r="K28" s="16"/>
      <c r="L28" s="14">
        <v>30.81</v>
      </c>
      <c r="M28" s="14">
        <v>35.9</v>
      </c>
      <c r="N28" s="16"/>
      <c r="O28" s="16"/>
      <c r="P28" s="14">
        <v>25.91</v>
      </c>
      <c r="Q28" s="14">
        <v>22.08</v>
      </c>
      <c r="R28" s="14">
        <f>$H$28+$I$28+$J$28+$K$28+$L$28+$M$28+$N$28+$O$28+$P$28+$Q$28</f>
        <v>114.69999999999999</v>
      </c>
      <c r="S28" s="17">
        <v>1</v>
      </c>
      <c r="T28" s="16">
        <f>ROUND($R$28*$S$28,3)</f>
        <v>114.7</v>
      </c>
      <c r="U28" s="37"/>
      <c r="V28" s="38"/>
      <c r="W28" s="35">
        <f>ROUND($V$28+$U$28,2)</f>
        <v>0</v>
      </c>
      <c r="X28" s="16">
        <f>ROUND($R$28*$U$28,2)</f>
        <v>0</v>
      </c>
      <c r="Y28" s="16">
        <f>ROUND($T$28*$V$28,2)</f>
        <v>0</v>
      </c>
      <c r="Z28" s="16">
        <f>ROUND($Y$28+$X$28,2)</f>
        <v>0</v>
      </c>
      <c r="AA28" s="47" t="s">
        <v>71</v>
      </c>
      <c r="AB28" s="47"/>
    </row>
    <row r="29" spans="1:28" s="1" customFormat="1" ht="44.1" customHeight="1" outlineLevel="7" x14ac:dyDescent="0.2">
      <c r="A29" s="11"/>
      <c r="B29" s="12" t="s">
        <v>80</v>
      </c>
      <c r="C29" s="13" t="s">
        <v>70</v>
      </c>
      <c r="D29" s="13"/>
      <c r="E29" s="13"/>
      <c r="F29" s="13"/>
      <c r="G29" s="13"/>
      <c r="H29" s="14">
        <v>35.4</v>
      </c>
      <c r="I29" s="16"/>
      <c r="J29" s="14">
        <v>57.12</v>
      </c>
      <c r="K29" s="14">
        <v>72.099999999999994</v>
      </c>
      <c r="L29" s="14">
        <v>25.71</v>
      </c>
      <c r="M29" s="16"/>
      <c r="N29" s="16"/>
      <c r="O29" s="16"/>
      <c r="P29" s="16"/>
      <c r="Q29" s="14">
        <v>72.099999999999994</v>
      </c>
      <c r="R29" s="14">
        <f>$H$29+$I$29+$J$29+$K$29+$L$29+$M$29+$N$29+$O$29+$P$29+$Q$29</f>
        <v>262.43</v>
      </c>
      <c r="S29" s="17">
        <v>1</v>
      </c>
      <c r="T29" s="16">
        <f>ROUND($R$29*$S$29,3)</f>
        <v>262.43</v>
      </c>
      <c r="U29" s="37"/>
      <c r="V29" s="38"/>
      <c r="W29" s="35">
        <f>ROUND($V$29+$U$29,2)</f>
        <v>0</v>
      </c>
      <c r="X29" s="16">
        <f>ROUND($R$29*$U$29,2)</f>
        <v>0</v>
      </c>
      <c r="Y29" s="16">
        <f>ROUND($T$29*$V$29,2)</f>
        <v>0</v>
      </c>
      <c r="Z29" s="16">
        <f>ROUND($Y$29+$X$29,2)</f>
        <v>0</v>
      </c>
      <c r="AA29" s="47" t="s">
        <v>71</v>
      </c>
      <c r="AB29" s="47"/>
    </row>
    <row r="30" spans="1:28" s="1" customFormat="1" ht="44.1" customHeight="1" outlineLevel="7" x14ac:dyDescent="0.2">
      <c r="A30" s="11"/>
      <c r="B30" s="12" t="s">
        <v>81</v>
      </c>
      <c r="C30" s="13" t="s">
        <v>70</v>
      </c>
      <c r="D30" s="13"/>
      <c r="E30" s="13"/>
      <c r="F30" s="13"/>
      <c r="G30" s="13"/>
      <c r="H30" s="14">
        <v>25.32</v>
      </c>
      <c r="I30" s="14">
        <v>55.96</v>
      </c>
      <c r="J30" s="14">
        <v>14.34</v>
      </c>
      <c r="K30" s="16"/>
      <c r="L30" s="16"/>
      <c r="M30" s="16"/>
      <c r="N30" s="16"/>
      <c r="O30" s="16"/>
      <c r="P30" s="16"/>
      <c r="Q30" s="16"/>
      <c r="R30" s="14">
        <f>$H$30+$I$30+$J$30+$K$30+$L$30+$M$30+$N$30+$O$30+$P$30+$Q$30</f>
        <v>95.62</v>
      </c>
      <c r="S30" s="17">
        <v>1</v>
      </c>
      <c r="T30" s="16">
        <f>ROUND($R$30*$S$30,3)</f>
        <v>95.62</v>
      </c>
      <c r="U30" s="37"/>
      <c r="V30" s="38"/>
      <c r="W30" s="35">
        <f>ROUND($V$30+$U$30,2)</f>
        <v>0</v>
      </c>
      <c r="X30" s="16">
        <f>ROUND($R$30*$U$30,2)</f>
        <v>0</v>
      </c>
      <c r="Y30" s="16">
        <f>ROUND($T$30*$V$30,2)</f>
        <v>0</v>
      </c>
      <c r="Z30" s="16">
        <f>ROUND($Y$30+$X$30,2)</f>
        <v>0</v>
      </c>
      <c r="AA30" s="47" t="s">
        <v>71</v>
      </c>
      <c r="AB30" s="47"/>
    </row>
    <row r="31" spans="1:28" s="1" customFormat="1" ht="44.1" customHeight="1" outlineLevel="7" x14ac:dyDescent="0.2">
      <c r="A31" s="11"/>
      <c r="B31" s="12" t="s">
        <v>82</v>
      </c>
      <c r="C31" s="13" t="s">
        <v>70</v>
      </c>
      <c r="D31" s="13"/>
      <c r="E31" s="13"/>
      <c r="F31" s="13"/>
      <c r="G31" s="13"/>
      <c r="H31" s="16"/>
      <c r="I31" s="16"/>
      <c r="J31" s="14">
        <v>83.75</v>
      </c>
      <c r="K31" s="16"/>
      <c r="L31" s="16"/>
      <c r="M31" s="16"/>
      <c r="N31" s="16"/>
      <c r="O31" s="16"/>
      <c r="P31" s="16"/>
      <c r="Q31" s="16"/>
      <c r="R31" s="14">
        <f>$H$31+$I$31+$J$31+$K$31+$L$31+$M$31+$N$31+$O$31+$P$31+$Q$31</f>
        <v>83.75</v>
      </c>
      <c r="S31" s="17">
        <v>1</v>
      </c>
      <c r="T31" s="16">
        <f>ROUND($R$31*$S$31,3)</f>
        <v>83.75</v>
      </c>
      <c r="U31" s="39"/>
      <c r="V31" s="38"/>
      <c r="W31" s="36">
        <f>ROUND($V$31+$U$31,2)</f>
        <v>0</v>
      </c>
      <c r="X31" s="16">
        <f>ROUND($R$31*$U$31,2)</f>
        <v>0</v>
      </c>
      <c r="Y31" s="16">
        <f>ROUND($T$31*$V$31,2)</f>
        <v>0</v>
      </c>
      <c r="Z31" s="16">
        <f>ROUND($Y$31+$X$31,2)</f>
        <v>0</v>
      </c>
      <c r="AA31" s="47" t="s">
        <v>71</v>
      </c>
      <c r="AB31" s="47"/>
    </row>
    <row r="32" spans="1:28" s="1" customFormat="1" ht="12" customHeight="1" outlineLevel="3" x14ac:dyDescent="0.2">
      <c r="A32" s="7"/>
      <c r="B32" s="8" t="s">
        <v>83</v>
      </c>
      <c r="C32" s="9"/>
      <c r="D32" s="9"/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40"/>
      <c r="V32" s="40"/>
      <c r="W32" s="10"/>
      <c r="X32" s="10">
        <f>ROUND($X$35+$X$36+$X$37+$X$38+$X$39+$X$41+$X$42+$X$43+$X$44+$X$45+$X$46+$X$47+$X$48+$X$49+$X$50+$X$51+$X$52+$X$53+$X$54+$X$55+$X$56+$X$57+$X$58+$X$59+$X$60+$X$61+$X$62+$X$63+$X$64+$X$65+$X$66+$X$67+$X$68+$X$69+$X$70+$X$71+$X$72+$X$73+$X$74+$X$75+$X$77+$X$78+$X$79+$X$80+$X$81+$X$82+$X$83+$X$84+$X$85+$X$87+$X$88+$X$89+$X$90+$X$91+$X$92+$X$93+$X$94+$X$95+$X$96+$X$97+$X$99+$X$100+$X$101,2)</f>
        <v>0</v>
      </c>
      <c r="Y32" s="10">
        <f>ROUND($Y$35+$Y$36+$Y$37+$Y$38+$Y$39+$Y$41+$Y$42+$Y$43+$Y$44+$Y$45+$Y$46+$Y$47+$Y$48+$Y$49+$Y$50+$Y$51+$Y$52+$Y$53+$Y$54+$Y$55+$Y$56+$Y$57+$Y$58+$Y$59+$Y$60+$Y$61+$Y$62+$Y$63+$Y$64+$Y$65+$Y$66+$Y$67+$Y$68+$Y$69+$Y$70+$Y$71+$Y$72+$Y$73+$Y$74+$Y$75+$Y$77+$Y$78+$Y$79+$Y$80+$Y$81+$Y$82+$Y$83+$Y$84+$Y$85+$Y$87+$Y$88+$Y$89+$Y$90+$Y$91+$Y$92+$Y$93+$Y$94+$Y$95+$Y$96+$Y$97+$Y$99+$Y$100+$Y$101,2)</f>
        <v>0</v>
      </c>
      <c r="Z32" s="10">
        <f>ROUND($Z$35+$Z$36+$Z$37+$Z$38+$Z$39+$Z$41+$Z$42+$Z$43+$Z$44+$Z$45+$Z$46+$Z$47+$Z$48+$Z$49+$Z$50+$Z$51+$Z$52+$Z$53+$Z$54+$Z$55+$Z$56+$Z$57+$Z$58+$Z$59+$Z$60+$Z$61+$Z$62+$Z$63+$Z$64+$Z$65+$Z$66+$Z$67+$Z$68+$Z$69+$Z$70+$Z$71+$Z$72+$Z$73+$Z$74+$Z$75+$Z$77+$Z$78+$Z$79+$Z$80+$Z$81+$Z$82+$Z$83+$Z$84+$Z$85+$Z$87+$Z$88+$Z$89+$Z$90+$Z$91+$Z$92+$Z$93+$Z$94+$Z$95+$Z$96+$Z$97+$Z$99+$Z$100+$Z$101,2)</f>
        <v>0</v>
      </c>
      <c r="AA32" s="40"/>
      <c r="AB32" s="40"/>
    </row>
    <row r="33" spans="1:28" s="1" customFormat="1" ht="12" customHeight="1" outlineLevel="4" x14ac:dyDescent="0.2">
      <c r="A33" s="7"/>
      <c r="B33" s="8" t="s">
        <v>84</v>
      </c>
      <c r="C33" s="9"/>
      <c r="D33" s="9"/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40"/>
      <c r="V33" s="40"/>
      <c r="W33" s="10"/>
      <c r="X33" s="10">
        <f>ROUND($X$35+$X$36+$X$37+$X$38+$X$39+$X$41+$X$42+$X$43+$X$44+$X$45+$X$46+$X$47+$X$48+$X$49+$X$50+$X$51+$X$52+$X$53+$X$54+$X$55+$X$56+$X$57+$X$58+$X$59+$X$60+$X$61+$X$62+$X$63+$X$64+$X$65+$X$66+$X$67+$X$68+$X$69+$X$70+$X$71+$X$72+$X$73+$X$74+$X$75+$X$77+$X$78+$X$79+$X$80+$X$81+$X$82+$X$83+$X$84+$X$85+$X$87+$X$88+$X$89+$X$90+$X$91+$X$92+$X$93+$X$94+$X$95+$X$96+$X$97+$X$99+$X$100+$X$101,2)</f>
        <v>0</v>
      </c>
      <c r="Y33" s="10">
        <f>ROUND($Y$35+$Y$36+$Y$37+$Y$38+$Y$39+$Y$41+$Y$42+$Y$43+$Y$44+$Y$45+$Y$46+$Y$47+$Y$48+$Y$49+$Y$50+$Y$51+$Y$52+$Y$53+$Y$54+$Y$55+$Y$56+$Y$57+$Y$58+$Y$59+$Y$60+$Y$61+$Y$62+$Y$63+$Y$64+$Y$65+$Y$66+$Y$67+$Y$68+$Y$69+$Y$70+$Y$71+$Y$72+$Y$73+$Y$74+$Y$75+$Y$77+$Y$78+$Y$79+$Y$80+$Y$81+$Y$82+$Y$83+$Y$84+$Y$85+$Y$87+$Y$88+$Y$89+$Y$90+$Y$91+$Y$92+$Y$93+$Y$94+$Y$95+$Y$96+$Y$97+$Y$99+$Y$100+$Y$101,2)</f>
        <v>0</v>
      </c>
      <c r="Z33" s="10">
        <f>ROUND($Z$35+$Z$36+$Z$37+$Z$38+$Z$39+$Z$41+$Z$42+$Z$43+$Z$44+$Z$45+$Z$46+$Z$47+$Z$48+$Z$49+$Z$50+$Z$51+$Z$52+$Z$53+$Z$54+$Z$55+$Z$56+$Z$57+$Z$58+$Z$59+$Z$60+$Z$61+$Z$62+$Z$63+$Z$64+$Z$65+$Z$66+$Z$67+$Z$68+$Z$69+$Z$70+$Z$71+$Z$72+$Z$73+$Z$74+$Z$75+$Z$77+$Z$78+$Z$79+$Z$80+$Z$81+$Z$82+$Z$83+$Z$84+$Z$85+$Z$87+$Z$88+$Z$89+$Z$90+$Z$91+$Z$92+$Z$93+$Z$94+$Z$95+$Z$96+$Z$97+$Z$99+$Z$100+$Z$101,2)</f>
        <v>0</v>
      </c>
      <c r="AA33" s="40"/>
      <c r="AB33" s="40"/>
    </row>
    <row r="34" spans="1:28" s="1" customFormat="1" ht="12" customHeight="1" outlineLevel="5" x14ac:dyDescent="0.2">
      <c r="A34" s="7"/>
      <c r="B34" s="8" t="s">
        <v>85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40"/>
      <c r="V34" s="40"/>
      <c r="W34" s="10"/>
      <c r="X34" s="10">
        <f>ROUND($X$35+$X$36+$X$37+$X$38+$X$39,2)</f>
        <v>0</v>
      </c>
      <c r="Y34" s="10">
        <f>ROUND($Y$35+$Y$36+$Y$37+$Y$38+$Y$39,2)</f>
        <v>0</v>
      </c>
      <c r="Z34" s="10">
        <f>ROUND($Z$35+$Z$36+$Z$37+$Z$38+$Z$39,2)</f>
        <v>0</v>
      </c>
      <c r="AA34" s="40"/>
      <c r="AB34" s="40"/>
    </row>
    <row r="35" spans="1:28" s="1" customFormat="1" ht="21.95" customHeight="1" outlineLevel="6" x14ac:dyDescent="0.2">
      <c r="A35" s="11"/>
      <c r="B35" s="12" t="s">
        <v>86</v>
      </c>
      <c r="C35" s="13" t="s">
        <v>87</v>
      </c>
      <c r="D35" s="13"/>
      <c r="E35" s="13"/>
      <c r="F35" s="13"/>
      <c r="G35" s="13"/>
      <c r="H35" s="14">
        <v>1</v>
      </c>
      <c r="I35" s="14">
        <v>1</v>
      </c>
      <c r="J35" s="14">
        <v>1</v>
      </c>
      <c r="K35" s="14">
        <v>1</v>
      </c>
      <c r="L35" s="14">
        <v>3</v>
      </c>
      <c r="M35" s="16"/>
      <c r="N35" s="14">
        <v>1</v>
      </c>
      <c r="O35" s="16"/>
      <c r="P35" s="14">
        <v>1</v>
      </c>
      <c r="Q35" s="14">
        <v>1</v>
      </c>
      <c r="R35" s="14">
        <f>$H$35+$I$35+$J$35+$K$35+$L$35+$M$35+$N$35+$O$35+$P$35+$Q$35</f>
        <v>10</v>
      </c>
      <c r="S35" s="17">
        <v>1</v>
      </c>
      <c r="T35" s="16">
        <f>ROUND($R$35*$S$35,3)</f>
        <v>10</v>
      </c>
      <c r="U35" s="37"/>
      <c r="V35" s="38"/>
      <c r="W35" s="35">
        <f>ROUND($V$35+$U$35,2)</f>
        <v>0</v>
      </c>
      <c r="X35" s="16">
        <f>ROUND($R$35*$U$35,2)</f>
        <v>0</v>
      </c>
      <c r="Y35" s="16">
        <f>ROUND($T$35*$V$35,2)</f>
        <v>0</v>
      </c>
      <c r="Z35" s="16">
        <f>ROUND($Y$35+$X$35,2)</f>
        <v>0</v>
      </c>
      <c r="AA35" s="47"/>
      <c r="AB35" s="47"/>
    </row>
    <row r="36" spans="1:28" s="1" customFormat="1" ht="21.95" customHeight="1" outlineLevel="6" x14ac:dyDescent="0.2">
      <c r="A36" s="11"/>
      <c r="B36" s="12" t="s">
        <v>88</v>
      </c>
      <c r="C36" s="13" t="s">
        <v>87</v>
      </c>
      <c r="D36" s="13"/>
      <c r="E36" s="13"/>
      <c r="F36" s="13"/>
      <c r="G36" s="13"/>
      <c r="H36" s="14">
        <v>2</v>
      </c>
      <c r="I36" s="14">
        <v>2</v>
      </c>
      <c r="J36" s="14">
        <v>2</v>
      </c>
      <c r="K36" s="14">
        <v>2</v>
      </c>
      <c r="L36" s="14">
        <v>2</v>
      </c>
      <c r="M36" s="14">
        <v>2</v>
      </c>
      <c r="N36" s="16"/>
      <c r="O36" s="14">
        <v>2</v>
      </c>
      <c r="P36" s="14">
        <v>2</v>
      </c>
      <c r="Q36" s="14">
        <v>2</v>
      </c>
      <c r="R36" s="14">
        <f>$H$36+$I$36+$J$36+$K$36+$L$36+$M$36+$N$36+$O$36+$P$36+$Q$36</f>
        <v>18</v>
      </c>
      <c r="S36" s="17">
        <v>1</v>
      </c>
      <c r="T36" s="16">
        <f>ROUND($R$36*$S$36,3)</f>
        <v>18</v>
      </c>
      <c r="U36" s="37"/>
      <c r="V36" s="38"/>
      <c r="W36" s="35">
        <f>ROUND($V$36+$U$36,2)</f>
        <v>0</v>
      </c>
      <c r="X36" s="16">
        <f>ROUND($R$36*$U$36,2)</f>
        <v>0</v>
      </c>
      <c r="Y36" s="16">
        <f>ROUND($T$36*$V$36,2)</f>
        <v>0</v>
      </c>
      <c r="Z36" s="16">
        <f>ROUND($Y$36+$X$36,2)</f>
        <v>0</v>
      </c>
      <c r="AA36" s="47"/>
      <c r="AB36" s="47"/>
    </row>
    <row r="37" spans="1:28" s="1" customFormat="1" ht="11.1" customHeight="1" outlineLevel="6" x14ac:dyDescent="0.2">
      <c r="A37" s="11"/>
      <c r="B37" s="12" t="s">
        <v>89</v>
      </c>
      <c r="C37" s="13" t="s">
        <v>87</v>
      </c>
      <c r="D37" s="13"/>
      <c r="E37" s="13"/>
      <c r="F37" s="13"/>
      <c r="G37" s="13"/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6"/>
      <c r="N37" s="14">
        <v>1</v>
      </c>
      <c r="O37" s="16"/>
      <c r="P37" s="14">
        <v>1</v>
      </c>
      <c r="Q37" s="14">
        <v>1</v>
      </c>
      <c r="R37" s="14">
        <f>$H$37+$I$37+$J$37+$K$37+$L$37+$M$37+$N$37+$O$37+$P$37+$Q$37</f>
        <v>8</v>
      </c>
      <c r="S37" s="17">
        <v>1</v>
      </c>
      <c r="T37" s="16">
        <f>ROUND($R$37*$S$37,3)</f>
        <v>8</v>
      </c>
      <c r="U37" s="37"/>
      <c r="V37" s="38"/>
      <c r="W37" s="35">
        <f>ROUND($V$37+$U$37,2)</f>
        <v>0</v>
      </c>
      <c r="X37" s="16">
        <f>ROUND($R$37*$U$37,2)</f>
        <v>0</v>
      </c>
      <c r="Y37" s="16">
        <f>ROUND($T$37*$V$37,2)</f>
        <v>0</v>
      </c>
      <c r="Z37" s="16">
        <f>ROUND($Y$37+$X$37,2)</f>
        <v>0</v>
      </c>
      <c r="AA37" s="47"/>
      <c r="AB37" s="47"/>
    </row>
    <row r="38" spans="1:28" s="1" customFormat="1" ht="11.1" customHeight="1" outlineLevel="6" x14ac:dyDescent="0.2">
      <c r="A38" s="11"/>
      <c r="B38" s="12" t="s">
        <v>90</v>
      </c>
      <c r="C38" s="13" t="s">
        <v>87</v>
      </c>
      <c r="D38" s="13"/>
      <c r="E38" s="13"/>
      <c r="F38" s="13"/>
      <c r="G38" s="13"/>
      <c r="H38" s="14">
        <v>2</v>
      </c>
      <c r="I38" s="14">
        <v>2</v>
      </c>
      <c r="J38" s="14">
        <v>2</v>
      </c>
      <c r="K38" s="14">
        <v>2</v>
      </c>
      <c r="L38" s="14">
        <v>2</v>
      </c>
      <c r="M38" s="14">
        <v>1</v>
      </c>
      <c r="N38" s="14">
        <v>2</v>
      </c>
      <c r="O38" s="14">
        <v>1</v>
      </c>
      <c r="P38" s="14">
        <v>2</v>
      </c>
      <c r="Q38" s="14">
        <v>2</v>
      </c>
      <c r="R38" s="14">
        <f>$H$38+$I$38+$J$38+$K$38+$L$38+$M$38+$N$38+$O$38+$P$38+$Q$38</f>
        <v>18</v>
      </c>
      <c r="S38" s="17">
        <v>1</v>
      </c>
      <c r="T38" s="16">
        <f>ROUND($R$38*$S$38,3)</f>
        <v>18</v>
      </c>
      <c r="U38" s="37"/>
      <c r="V38" s="38"/>
      <c r="W38" s="35">
        <f>ROUND($V$38+$U$38,2)</f>
        <v>0</v>
      </c>
      <c r="X38" s="16">
        <f>ROUND($R$38*$U$38,2)</f>
        <v>0</v>
      </c>
      <c r="Y38" s="16">
        <f>ROUND($T$38*$V$38,2)</f>
        <v>0</v>
      </c>
      <c r="Z38" s="16">
        <f>ROUND($Y$38+$X$38,2)</f>
        <v>0</v>
      </c>
      <c r="AA38" s="47"/>
      <c r="AB38" s="47"/>
    </row>
    <row r="39" spans="1:28" s="1" customFormat="1" ht="11.1" customHeight="1" outlineLevel="6" x14ac:dyDescent="0.2">
      <c r="A39" s="11"/>
      <c r="B39" s="12" t="s">
        <v>91</v>
      </c>
      <c r="C39" s="13" t="s">
        <v>87</v>
      </c>
      <c r="D39" s="13"/>
      <c r="E39" s="13"/>
      <c r="F39" s="13"/>
      <c r="G39" s="13"/>
      <c r="H39" s="16"/>
      <c r="I39" s="14">
        <v>2</v>
      </c>
      <c r="J39" s="14">
        <v>2</v>
      </c>
      <c r="K39" s="14">
        <v>2</v>
      </c>
      <c r="L39" s="16"/>
      <c r="M39" s="14">
        <v>2</v>
      </c>
      <c r="N39" s="16"/>
      <c r="O39" s="14">
        <v>2</v>
      </c>
      <c r="P39" s="14">
        <v>2</v>
      </c>
      <c r="Q39" s="14">
        <v>2</v>
      </c>
      <c r="R39" s="14">
        <f>$H$39+$I$39+$J$39+$K$39+$L$39+$M$39+$N$39+$O$39+$P$39+$Q$39</f>
        <v>14</v>
      </c>
      <c r="S39" s="17">
        <v>1</v>
      </c>
      <c r="T39" s="16">
        <f>ROUND($R$39*$S$39,3)</f>
        <v>14</v>
      </c>
      <c r="U39" s="37"/>
      <c r="V39" s="38"/>
      <c r="W39" s="35">
        <f>ROUND($V$39+$U$39,2)</f>
        <v>0</v>
      </c>
      <c r="X39" s="16">
        <f>ROUND($R$39*$U$39,2)</f>
        <v>0</v>
      </c>
      <c r="Y39" s="16">
        <f>ROUND($T$39*$V$39,2)</f>
        <v>0</v>
      </c>
      <c r="Z39" s="16">
        <f>ROUND($Y$39+$X$39,2)</f>
        <v>0</v>
      </c>
      <c r="AA39" s="47" t="s">
        <v>92</v>
      </c>
      <c r="AB39" s="47"/>
    </row>
    <row r="40" spans="1:28" s="1" customFormat="1" ht="12" customHeight="1" outlineLevel="5" x14ac:dyDescent="0.2">
      <c r="A40" s="7"/>
      <c r="B40" s="8" t="s">
        <v>93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40"/>
      <c r="V40" s="40"/>
      <c r="W40" s="10"/>
      <c r="X40" s="10">
        <f>ROUND($X$41+$X$42+$X$43+$X$44+$X$45+$X$46+$X$47+$X$48+$X$49+$X$50+$X$51+$X$52+$X$53+$X$54+$X$55+$X$56+$X$57+$X$58+$X$59+$X$60+$X$61+$X$62+$X$63+$X$64+$X$65+$X$66+$X$67+$X$68+$X$69+$X$70+$X$71+$X$72+$X$73+$X$74+$X$75,2)</f>
        <v>0</v>
      </c>
      <c r="Y40" s="10">
        <f>ROUND($Y$41+$Y$42+$Y$43+$Y$44+$Y$45+$Y$46+$Y$47+$Y$48+$Y$49+$Y$50+$Y$51+$Y$52+$Y$53+$Y$54+$Y$55+$Y$56+$Y$57+$Y$58+$Y$59+$Y$60+$Y$61+$Y$62+$Y$63+$Y$64+$Y$65+$Y$66+$Y$67+$Y$68+$Y$69+$Y$70+$Y$71+$Y$72+$Y$73+$Y$74+$Y$75,2)</f>
        <v>0</v>
      </c>
      <c r="Z40" s="10">
        <f>ROUND($Z$41+$Z$42+$Z$43+$Z$44+$Z$45+$Z$46+$Z$47+$Z$48+$Z$49+$Z$50+$Z$51+$Z$52+$Z$53+$Z$54+$Z$55+$Z$56+$Z$57+$Z$58+$Z$59+$Z$60+$Z$61+$Z$62+$Z$63+$Z$64+$Z$65+$Z$66+$Z$67+$Z$68+$Z$69+$Z$70+$Z$71+$Z$72+$Z$73+$Z$74+$Z$75,2)</f>
        <v>0</v>
      </c>
      <c r="AA40" s="40"/>
      <c r="AB40" s="40"/>
    </row>
    <row r="41" spans="1:28" s="1" customFormat="1" ht="56.1" customHeight="1" outlineLevel="6" x14ac:dyDescent="0.2">
      <c r="A41" s="11"/>
      <c r="B41" s="12" t="s">
        <v>94</v>
      </c>
      <c r="C41" s="13" t="s">
        <v>87</v>
      </c>
      <c r="D41" s="13"/>
      <c r="E41" s="13"/>
      <c r="F41" s="13"/>
      <c r="G41" s="13"/>
      <c r="H41" s="14">
        <v>2</v>
      </c>
      <c r="I41" s="16"/>
      <c r="J41" s="16"/>
      <c r="K41" s="16"/>
      <c r="L41" s="16"/>
      <c r="M41" s="16"/>
      <c r="N41" s="16"/>
      <c r="O41" s="16"/>
      <c r="P41" s="16"/>
      <c r="Q41" s="16"/>
      <c r="R41" s="14">
        <f>$H$41+$I$41+$J$41+$K$41+$L$41+$M$41+$N$41+$O$41+$P$41+$Q$41</f>
        <v>2</v>
      </c>
      <c r="S41" s="17">
        <v>1</v>
      </c>
      <c r="T41" s="16">
        <f>ROUND($R$41*$S$41,3)</f>
        <v>2</v>
      </c>
      <c r="U41" s="37"/>
      <c r="V41" s="38"/>
      <c r="W41" s="35">
        <f>ROUND($V$41+$U$41,2)</f>
        <v>0</v>
      </c>
      <c r="X41" s="16">
        <f>ROUND($R$41*$U$41,2)</f>
        <v>0</v>
      </c>
      <c r="Y41" s="16">
        <f>ROUND($T$41*$V$41,2)</f>
        <v>0</v>
      </c>
      <c r="Z41" s="16">
        <f>ROUND($Y$41+$X$41,2)</f>
        <v>0</v>
      </c>
      <c r="AA41" s="47" t="s">
        <v>95</v>
      </c>
      <c r="AB41" s="47"/>
    </row>
    <row r="42" spans="1:28" s="1" customFormat="1" ht="56.1" customHeight="1" outlineLevel="6" x14ac:dyDescent="0.2">
      <c r="A42" s="11"/>
      <c r="B42" s="12" t="s">
        <v>96</v>
      </c>
      <c r="C42" s="13" t="s">
        <v>87</v>
      </c>
      <c r="D42" s="13"/>
      <c r="E42" s="13"/>
      <c r="F42" s="13"/>
      <c r="G42" s="13"/>
      <c r="H42" s="14">
        <v>5</v>
      </c>
      <c r="I42" s="14">
        <v>10</v>
      </c>
      <c r="J42" s="14">
        <v>9</v>
      </c>
      <c r="K42" s="16"/>
      <c r="L42" s="14">
        <v>1</v>
      </c>
      <c r="M42" s="16"/>
      <c r="N42" s="16"/>
      <c r="O42" s="16"/>
      <c r="P42" s="16"/>
      <c r="Q42" s="16"/>
      <c r="R42" s="14">
        <f>$H$42+$I$42+$J$42+$K$42+$L$42+$M$42+$N$42+$O$42+$P$42+$Q$42</f>
        <v>25</v>
      </c>
      <c r="S42" s="17">
        <v>1</v>
      </c>
      <c r="T42" s="16">
        <f>ROUND($R$42*$S$42,3)</f>
        <v>25</v>
      </c>
      <c r="U42" s="37"/>
      <c r="V42" s="38"/>
      <c r="W42" s="35">
        <f>ROUND($V$42+$U$42,2)</f>
        <v>0</v>
      </c>
      <c r="X42" s="16">
        <f>ROUND($R$42*$U$42,2)</f>
        <v>0</v>
      </c>
      <c r="Y42" s="16">
        <f>ROUND($T$42*$V$42,2)</f>
        <v>0</v>
      </c>
      <c r="Z42" s="16">
        <f>ROUND($Y$42+$X$42,2)</f>
        <v>0</v>
      </c>
      <c r="AA42" s="47" t="s">
        <v>95</v>
      </c>
      <c r="AB42" s="47"/>
    </row>
    <row r="43" spans="1:28" s="1" customFormat="1" ht="56.1" customHeight="1" outlineLevel="6" x14ac:dyDescent="0.2">
      <c r="A43" s="11"/>
      <c r="B43" s="12" t="s">
        <v>97</v>
      </c>
      <c r="C43" s="13" t="s">
        <v>87</v>
      </c>
      <c r="D43" s="13"/>
      <c r="E43" s="13"/>
      <c r="F43" s="13"/>
      <c r="G43" s="13"/>
      <c r="H43" s="16"/>
      <c r="I43" s="16"/>
      <c r="J43" s="16"/>
      <c r="K43" s="16"/>
      <c r="L43" s="14">
        <v>3</v>
      </c>
      <c r="M43" s="16"/>
      <c r="N43" s="16"/>
      <c r="O43" s="16"/>
      <c r="P43" s="14">
        <v>4</v>
      </c>
      <c r="Q43" s="16"/>
      <c r="R43" s="14">
        <f>$H$43+$I$43+$J$43+$K$43+$L$43+$M$43+$N$43+$O$43+$P$43+$Q$43</f>
        <v>7</v>
      </c>
      <c r="S43" s="17">
        <v>1</v>
      </c>
      <c r="T43" s="16">
        <f>ROUND($R$43*$S$43,3)</f>
        <v>7</v>
      </c>
      <c r="U43" s="37"/>
      <c r="V43" s="38"/>
      <c r="W43" s="35">
        <f>ROUND($V$43+$U$43,2)</f>
        <v>0</v>
      </c>
      <c r="X43" s="16">
        <f>ROUND($R$43*$U$43,2)</f>
        <v>0</v>
      </c>
      <c r="Y43" s="16">
        <f>ROUND($T$43*$V$43,2)</f>
        <v>0</v>
      </c>
      <c r="Z43" s="16">
        <f>ROUND($Y$43+$X$43,2)</f>
        <v>0</v>
      </c>
      <c r="AA43" s="47" t="s">
        <v>95</v>
      </c>
      <c r="AB43" s="47"/>
    </row>
    <row r="44" spans="1:28" s="1" customFormat="1" ht="56.1" customHeight="1" outlineLevel="6" x14ac:dyDescent="0.2">
      <c r="A44" s="11"/>
      <c r="B44" s="12" t="s">
        <v>98</v>
      </c>
      <c r="C44" s="13" t="s">
        <v>87</v>
      </c>
      <c r="D44" s="13"/>
      <c r="E44" s="13"/>
      <c r="F44" s="13"/>
      <c r="G44" s="13"/>
      <c r="H44" s="16"/>
      <c r="I44" s="16"/>
      <c r="J44" s="16"/>
      <c r="K44" s="14">
        <v>3</v>
      </c>
      <c r="L44" s="16"/>
      <c r="M44" s="14">
        <v>2</v>
      </c>
      <c r="N44" s="16"/>
      <c r="O44" s="14">
        <v>2</v>
      </c>
      <c r="P44" s="16"/>
      <c r="Q44" s="14">
        <v>3</v>
      </c>
      <c r="R44" s="14">
        <f>$H$44+$I$44+$J$44+$K$44+$L$44+$M$44+$N$44+$O$44+$P$44+$Q$44</f>
        <v>10</v>
      </c>
      <c r="S44" s="17">
        <v>1</v>
      </c>
      <c r="T44" s="16">
        <f>ROUND($R$44*$S$44,3)</f>
        <v>10</v>
      </c>
      <c r="U44" s="37"/>
      <c r="V44" s="38"/>
      <c r="W44" s="35">
        <f>ROUND($V$44+$U$44,2)</f>
        <v>0</v>
      </c>
      <c r="X44" s="16">
        <f>ROUND($R$44*$U$44,2)</f>
        <v>0</v>
      </c>
      <c r="Y44" s="16">
        <f>ROUND($T$44*$V$44,2)</f>
        <v>0</v>
      </c>
      <c r="Z44" s="16">
        <f>ROUND($Y$44+$X$44,2)</f>
        <v>0</v>
      </c>
      <c r="AA44" s="47" t="s">
        <v>95</v>
      </c>
      <c r="AB44" s="47"/>
    </row>
    <row r="45" spans="1:28" s="1" customFormat="1" ht="56.1" customHeight="1" outlineLevel="6" x14ac:dyDescent="0.2">
      <c r="A45" s="11"/>
      <c r="B45" s="12" t="s">
        <v>99</v>
      </c>
      <c r="C45" s="13" t="s">
        <v>87</v>
      </c>
      <c r="D45" s="13"/>
      <c r="E45" s="13"/>
      <c r="F45" s="13"/>
      <c r="G45" s="13"/>
      <c r="H45" s="16"/>
      <c r="I45" s="16"/>
      <c r="J45" s="16"/>
      <c r="K45" s="14">
        <v>3</v>
      </c>
      <c r="L45" s="16"/>
      <c r="M45" s="14">
        <v>1</v>
      </c>
      <c r="N45" s="16"/>
      <c r="O45" s="14">
        <v>1</v>
      </c>
      <c r="P45" s="16"/>
      <c r="Q45" s="14">
        <v>3</v>
      </c>
      <c r="R45" s="14">
        <f>$H$45+$I$45+$J$45+$K$45+$L$45+$M$45+$N$45+$O$45+$P$45+$Q$45</f>
        <v>8</v>
      </c>
      <c r="S45" s="17">
        <v>1</v>
      </c>
      <c r="T45" s="16">
        <f>ROUND($R$45*$S$45,3)</f>
        <v>8</v>
      </c>
      <c r="U45" s="37"/>
      <c r="V45" s="38"/>
      <c r="W45" s="35">
        <f>ROUND($V$45+$U$45,2)</f>
        <v>0</v>
      </c>
      <c r="X45" s="16">
        <f>ROUND($R$45*$U$45,2)</f>
        <v>0</v>
      </c>
      <c r="Y45" s="16">
        <f>ROUND($T$45*$V$45,2)</f>
        <v>0</v>
      </c>
      <c r="Z45" s="16">
        <f>ROUND($Y$45+$X$45,2)</f>
        <v>0</v>
      </c>
      <c r="AA45" s="47" t="s">
        <v>95</v>
      </c>
      <c r="AB45" s="47"/>
    </row>
    <row r="46" spans="1:28" s="1" customFormat="1" ht="56.1" customHeight="1" outlineLevel="6" x14ac:dyDescent="0.2">
      <c r="A46" s="11"/>
      <c r="B46" s="12" t="s">
        <v>100</v>
      </c>
      <c r="C46" s="13" t="s">
        <v>87</v>
      </c>
      <c r="D46" s="13"/>
      <c r="E46" s="13"/>
      <c r="F46" s="13"/>
      <c r="G46" s="13"/>
      <c r="H46" s="16"/>
      <c r="I46" s="16"/>
      <c r="J46" s="16"/>
      <c r="K46" s="16"/>
      <c r="L46" s="14">
        <v>3</v>
      </c>
      <c r="M46" s="14">
        <v>3</v>
      </c>
      <c r="N46" s="16"/>
      <c r="O46" s="14">
        <v>3</v>
      </c>
      <c r="P46" s="14">
        <v>3</v>
      </c>
      <c r="Q46" s="16"/>
      <c r="R46" s="14">
        <f>$H$46+$I$46+$J$46+$K$46+$L$46+$M$46+$N$46+$O$46+$P$46+$Q$46</f>
        <v>12</v>
      </c>
      <c r="S46" s="17">
        <v>1</v>
      </c>
      <c r="T46" s="16">
        <f>ROUND($R$46*$S$46,3)</f>
        <v>12</v>
      </c>
      <c r="U46" s="37"/>
      <c r="V46" s="38"/>
      <c r="W46" s="35">
        <f>ROUND($V$46+$U$46,2)</f>
        <v>0</v>
      </c>
      <c r="X46" s="16">
        <f>ROUND($R$46*$U$46,2)</f>
        <v>0</v>
      </c>
      <c r="Y46" s="16">
        <f>ROUND($T$46*$V$46,2)</f>
        <v>0</v>
      </c>
      <c r="Z46" s="16">
        <f>ROUND($Y$46+$X$46,2)</f>
        <v>0</v>
      </c>
      <c r="AA46" s="47" t="s">
        <v>95</v>
      </c>
      <c r="AB46" s="47"/>
    </row>
    <row r="47" spans="1:28" s="1" customFormat="1" ht="56.1" customHeight="1" outlineLevel="6" x14ac:dyDescent="0.2">
      <c r="A47" s="11"/>
      <c r="B47" s="12" t="s">
        <v>101</v>
      </c>
      <c r="C47" s="13" t="s">
        <v>87</v>
      </c>
      <c r="D47" s="13"/>
      <c r="E47" s="13"/>
      <c r="F47" s="13"/>
      <c r="G47" s="13"/>
      <c r="H47" s="16"/>
      <c r="I47" s="16"/>
      <c r="J47" s="16"/>
      <c r="K47" s="14">
        <v>3</v>
      </c>
      <c r="L47" s="16"/>
      <c r="M47" s="14">
        <v>1</v>
      </c>
      <c r="N47" s="14">
        <v>3</v>
      </c>
      <c r="O47" s="14">
        <v>1</v>
      </c>
      <c r="P47" s="16"/>
      <c r="Q47" s="14">
        <v>3</v>
      </c>
      <c r="R47" s="14">
        <f>$H$47+$I$47+$J$47+$K$47+$L$47+$M$47+$N$47+$O$47+$P$47+$Q$47</f>
        <v>11</v>
      </c>
      <c r="S47" s="17">
        <v>1</v>
      </c>
      <c r="T47" s="16">
        <f>ROUND($R$47*$S$47,3)</f>
        <v>11</v>
      </c>
      <c r="U47" s="37"/>
      <c r="V47" s="38"/>
      <c r="W47" s="35">
        <f>ROUND($V$47+$U$47,2)</f>
        <v>0</v>
      </c>
      <c r="X47" s="16">
        <f>ROUND($R$47*$U$47,2)</f>
        <v>0</v>
      </c>
      <c r="Y47" s="16">
        <f>ROUND($T$47*$V$47,2)</f>
        <v>0</v>
      </c>
      <c r="Z47" s="16">
        <f>ROUND($Y$47+$X$47,2)</f>
        <v>0</v>
      </c>
      <c r="AA47" s="47" t="s">
        <v>95</v>
      </c>
      <c r="AB47" s="47"/>
    </row>
    <row r="48" spans="1:28" s="1" customFormat="1" ht="56.1" customHeight="1" outlineLevel="6" x14ac:dyDescent="0.2">
      <c r="A48" s="11"/>
      <c r="B48" s="12" t="s">
        <v>102</v>
      </c>
      <c r="C48" s="13" t="s">
        <v>87</v>
      </c>
      <c r="D48" s="13"/>
      <c r="E48" s="13"/>
      <c r="F48" s="13"/>
      <c r="G48" s="13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>
        <f>$H$48+$I$48+$J$48+$K$48+$L$48+$M$48+$N$48+$O$48+$P$48+$Q$48</f>
        <v>0</v>
      </c>
      <c r="S48" s="17">
        <v>1</v>
      </c>
      <c r="T48" s="16">
        <f>ROUND($R$48*$S$48,3)</f>
        <v>0</v>
      </c>
      <c r="U48" s="37"/>
      <c r="V48" s="38"/>
      <c r="W48" s="35">
        <f>ROUND($V$48+$U$48,2)</f>
        <v>0</v>
      </c>
      <c r="X48" s="16">
        <f>ROUND($R$48*$U$48,2)</f>
        <v>0</v>
      </c>
      <c r="Y48" s="16">
        <f>ROUND($T$48*$V$48,2)</f>
        <v>0</v>
      </c>
      <c r="Z48" s="16">
        <f>ROUND($Y$48+$X$48,2)</f>
        <v>0</v>
      </c>
      <c r="AA48" s="47" t="s">
        <v>95</v>
      </c>
      <c r="AB48" s="47"/>
    </row>
    <row r="49" spans="1:28" s="1" customFormat="1" ht="56.1" customHeight="1" outlineLevel="6" x14ac:dyDescent="0.2">
      <c r="A49" s="11"/>
      <c r="B49" s="12" t="s">
        <v>103</v>
      </c>
      <c r="C49" s="13" t="s">
        <v>87</v>
      </c>
      <c r="D49" s="13"/>
      <c r="E49" s="13"/>
      <c r="F49" s="13"/>
      <c r="G49" s="13"/>
      <c r="H49" s="16"/>
      <c r="I49" s="16"/>
      <c r="J49" s="16"/>
      <c r="K49" s="14">
        <v>2</v>
      </c>
      <c r="L49" s="14">
        <v>1</v>
      </c>
      <c r="M49" s="16"/>
      <c r="N49" s="16"/>
      <c r="O49" s="16"/>
      <c r="P49" s="16"/>
      <c r="Q49" s="14">
        <v>2</v>
      </c>
      <c r="R49" s="14">
        <f>$H$49+$I$49+$J$49+$K$49+$L$49+$M$49+$N$49+$O$49+$P$49+$Q$49</f>
        <v>5</v>
      </c>
      <c r="S49" s="17">
        <v>1</v>
      </c>
      <c r="T49" s="16">
        <f>ROUND($R$49*$S$49,3)</f>
        <v>5</v>
      </c>
      <c r="U49" s="37"/>
      <c r="V49" s="38"/>
      <c r="W49" s="35">
        <f>ROUND($V$49+$U$49,2)</f>
        <v>0</v>
      </c>
      <c r="X49" s="16">
        <f>ROUND($R$49*$U$49,2)</f>
        <v>0</v>
      </c>
      <c r="Y49" s="16">
        <f>ROUND($T$49*$V$49,2)</f>
        <v>0</v>
      </c>
      <c r="Z49" s="16">
        <f>ROUND($Y$49+$X$49,2)</f>
        <v>0</v>
      </c>
      <c r="AA49" s="47" t="s">
        <v>95</v>
      </c>
      <c r="AB49" s="47"/>
    </row>
    <row r="50" spans="1:28" s="1" customFormat="1" ht="56.1" customHeight="1" outlineLevel="6" x14ac:dyDescent="0.2">
      <c r="A50" s="11"/>
      <c r="B50" s="12" t="s">
        <v>104</v>
      </c>
      <c r="C50" s="13" t="s">
        <v>87</v>
      </c>
      <c r="D50" s="13"/>
      <c r="E50" s="13"/>
      <c r="F50" s="13"/>
      <c r="G50" s="13"/>
      <c r="H50" s="16"/>
      <c r="I50" s="16"/>
      <c r="J50" s="16"/>
      <c r="K50" s="16"/>
      <c r="L50" s="16"/>
      <c r="M50" s="16"/>
      <c r="N50" s="16"/>
      <c r="O50" s="16"/>
      <c r="P50" s="14">
        <v>1</v>
      </c>
      <c r="Q50" s="16"/>
      <c r="R50" s="14">
        <f>$H$50+$I$50+$J$50+$K$50+$L$50+$M$50+$N$50+$O$50+$P$50+$Q$50</f>
        <v>1</v>
      </c>
      <c r="S50" s="17">
        <v>1</v>
      </c>
      <c r="T50" s="16">
        <f>ROUND($R$50*$S$50,3)</f>
        <v>1</v>
      </c>
      <c r="U50" s="37"/>
      <c r="V50" s="38"/>
      <c r="W50" s="35">
        <f>ROUND($V$50+$U$50,2)</f>
        <v>0</v>
      </c>
      <c r="X50" s="16">
        <f>ROUND($R$50*$U$50,2)</f>
        <v>0</v>
      </c>
      <c r="Y50" s="16">
        <f>ROUND($T$50*$V$50,2)</f>
        <v>0</v>
      </c>
      <c r="Z50" s="16">
        <f>ROUND($Y$50+$X$50,2)</f>
        <v>0</v>
      </c>
      <c r="AA50" s="47" t="s">
        <v>95</v>
      </c>
      <c r="AB50" s="47"/>
    </row>
    <row r="51" spans="1:28" s="1" customFormat="1" ht="56.1" customHeight="1" outlineLevel="6" x14ac:dyDescent="0.2">
      <c r="A51" s="11"/>
      <c r="B51" s="12" t="s">
        <v>105</v>
      </c>
      <c r="C51" s="13" t="s">
        <v>87</v>
      </c>
      <c r="D51" s="13"/>
      <c r="E51" s="13"/>
      <c r="F51" s="13"/>
      <c r="G51" s="13"/>
      <c r="H51" s="16"/>
      <c r="I51" s="16"/>
      <c r="J51" s="16"/>
      <c r="K51" s="16"/>
      <c r="L51" s="16"/>
      <c r="M51" s="14">
        <v>1</v>
      </c>
      <c r="N51" s="16"/>
      <c r="O51" s="14">
        <v>1</v>
      </c>
      <c r="P51" s="16"/>
      <c r="Q51" s="16"/>
      <c r="R51" s="14">
        <f>$H$51+$I$51+$J$51+$K$51+$L$51+$M$51+$N$51+$O$51+$P$51+$Q$51</f>
        <v>2</v>
      </c>
      <c r="S51" s="17">
        <v>1</v>
      </c>
      <c r="T51" s="16">
        <f>ROUND($R$51*$S$51,3)</f>
        <v>2</v>
      </c>
      <c r="U51" s="37"/>
      <c r="V51" s="38"/>
      <c r="W51" s="35">
        <f>ROUND($V$51+$U$51,2)</f>
        <v>0</v>
      </c>
      <c r="X51" s="16">
        <f>ROUND($R$51*$U$51,2)</f>
        <v>0</v>
      </c>
      <c r="Y51" s="16">
        <f>ROUND($T$51*$V$51,2)</f>
        <v>0</v>
      </c>
      <c r="Z51" s="16">
        <f>ROUND($Y$51+$X$51,2)</f>
        <v>0</v>
      </c>
      <c r="AA51" s="47" t="s">
        <v>95</v>
      </c>
      <c r="AB51" s="47"/>
    </row>
    <row r="52" spans="1:28" s="1" customFormat="1" ht="56.1" customHeight="1" outlineLevel="6" x14ac:dyDescent="0.2">
      <c r="A52" s="11"/>
      <c r="B52" s="12" t="s">
        <v>106</v>
      </c>
      <c r="C52" s="13" t="s">
        <v>87</v>
      </c>
      <c r="D52" s="13"/>
      <c r="E52" s="13"/>
      <c r="F52" s="13"/>
      <c r="G52" s="13"/>
      <c r="H52" s="16"/>
      <c r="I52" s="16"/>
      <c r="J52" s="14">
        <v>2</v>
      </c>
      <c r="K52" s="16"/>
      <c r="L52" s="16"/>
      <c r="M52" s="14">
        <v>4</v>
      </c>
      <c r="N52" s="14">
        <v>3</v>
      </c>
      <c r="O52" s="14">
        <v>4</v>
      </c>
      <c r="P52" s="16"/>
      <c r="Q52" s="16"/>
      <c r="R52" s="14">
        <f>$H$52+$I$52+$J$52+$K$52+$L$52+$M$52+$N$52+$O$52+$P$52+$Q$52</f>
        <v>13</v>
      </c>
      <c r="S52" s="17">
        <v>1</v>
      </c>
      <c r="T52" s="16">
        <f>ROUND($R$52*$S$52,3)</f>
        <v>13</v>
      </c>
      <c r="U52" s="37"/>
      <c r="V52" s="38"/>
      <c r="W52" s="35">
        <f>ROUND($V$52+$U$52,2)</f>
        <v>0</v>
      </c>
      <c r="X52" s="16">
        <f>ROUND($R$52*$U$52,2)</f>
        <v>0</v>
      </c>
      <c r="Y52" s="16">
        <f>ROUND($T$52*$V$52,2)</f>
        <v>0</v>
      </c>
      <c r="Z52" s="16">
        <f>ROUND($Y$52+$X$52,2)</f>
        <v>0</v>
      </c>
      <c r="AA52" s="47" t="s">
        <v>95</v>
      </c>
      <c r="AB52" s="47"/>
    </row>
    <row r="53" spans="1:28" s="1" customFormat="1" ht="56.1" customHeight="1" outlineLevel="6" x14ac:dyDescent="0.2">
      <c r="A53" s="11"/>
      <c r="B53" s="12" t="s">
        <v>107</v>
      </c>
      <c r="C53" s="13" t="s">
        <v>87</v>
      </c>
      <c r="D53" s="13"/>
      <c r="E53" s="13"/>
      <c r="F53" s="13"/>
      <c r="G53" s="13"/>
      <c r="H53" s="16"/>
      <c r="I53" s="14">
        <v>1</v>
      </c>
      <c r="J53" s="16"/>
      <c r="K53" s="16"/>
      <c r="L53" s="16"/>
      <c r="M53" s="14">
        <v>1</v>
      </c>
      <c r="N53" s="14">
        <v>1</v>
      </c>
      <c r="O53" s="14">
        <v>1</v>
      </c>
      <c r="P53" s="16"/>
      <c r="Q53" s="16"/>
      <c r="R53" s="14">
        <f>$H$53+$I$53+$J$53+$K$53+$L$53+$M$53+$N$53+$O$53+$P$53+$Q$53</f>
        <v>4</v>
      </c>
      <c r="S53" s="17">
        <v>1</v>
      </c>
      <c r="T53" s="16">
        <f>ROUND($R$53*$S$53,3)</f>
        <v>4</v>
      </c>
      <c r="U53" s="37"/>
      <c r="V53" s="38"/>
      <c r="W53" s="35">
        <f>ROUND($V$53+$U$53,2)</f>
        <v>0</v>
      </c>
      <c r="X53" s="16">
        <f>ROUND($R$53*$U$53,2)</f>
        <v>0</v>
      </c>
      <c r="Y53" s="16">
        <f>ROUND($T$53*$V$53,2)</f>
        <v>0</v>
      </c>
      <c r="Z53" s="16">
        <f>ROUND($Y$53+$X$53,2)</f>
        <v>0</v>
      </c>
      <c r="AA53" s="47" t="s">
        <v>95</v>
      </c>
      <c r="AB53" s="47"/>
    </row>
    <row r="54" spans="1:28" s="1" customFormat="1" ht="56.1" customHeight="1" outlineLevel="6" x14ac:dyDescent="0.2">
      <c r="A54" s="11"/>
      <c r="B54" s="12" t="s">
        <v>108</v>
      </c>
      <c r="C54" s="13" t="s">
        <v>87</v>
      </c>
      <c r="D54" s="13"/>
      <c r="E54" s="13"/>
      <c r="F54" s="13"/>
      <c r="G54" s="13"/>
      <c r="H54" s="14">
        <v>8</v>
      </c>
      <c r="I54" s="14">
        <v>1</v>
      </c>
      <c r="J54" s="16"/>
      <c r="K54" s="14">
        <v>6</v>
      </c>
      <c r="L54" s="14">
        <v>2</v>
      </c>
      <c r="M54" s="14">
        <v>3</v>
      </c>
      <c r="N54" s="16"/>
      <c r="O54" s="14">
        <v>3</v>
      </c>
      <c r="P54" s="14">
        <v>2</v>
      </c>
      <c r="Q54" s="14">
        <v>6</v>
      </c>
      <c r="R54" s="14">
        <f>$H$54+$I$54+$J$54+$K$54+$L$54+$M$54+$N$54+$O$54+$P$54+$Q$54</f>
        <v>31</v>
      </c>
      <c r="S54" s="17">
        <v>1</v>
      </c>
      <c r="T54" s="16">
        <f>ROUND($R$54*$S$54,3)</f>
        <v>31</v>
      </c>
      <c r="U54" s="37"/>
      <c r="V54" s="38"/>
      <c r="W54" s="35">
        <f>ROUND($V$54+$U$54,2)</f>
        <v>0</v>
      </c>
      <c r="X54" s="16">
        <f>ROUND($R$54*$U$54,2)</f>
        <v>0</v>
      </c>
      <c r="Y54" s="16">
        <f>ROUND($T$54*$V$54,2)</f>
        <v>0</v>
      </c>
      <c r="Z54" s="16">
        <f>ROUND($Y$54+$X$54,2)</f>
        <v>0</v>
      </c>
      <c r="AA54" s="47" t="s">
        <v>95</v>
      </c>
      <c r="AB54" s="47"/>
    </row>
    <row r="55" spans="1:28" s="1" customFormat="1" ht="56.1" customHeight="1" outlineLevel="6" x14ac:dyDescent="0.2">
      <c r="A55" s="11"/>
      <c r="B55" s="12" t="s">
        <v>109</v>
      </c>
      <c r="C55" s="13" t="s">
        <v>87</v>
      </c>
      <c r="D55" s="13"/>
      <c r="E55" s="13"/>
      <c r="F55" s="13"/>
      <c r="G55" s="13"/>
      <c r="H55" s="16"/>
      <c r="I55" s="16"/>
      <c r="J55" s="14">
        <v>1</v>
      </c>
      <c r="K55" s="14">
        <v>5</v>
      </c>
      <c r="L55" s="16"/>
      <c r="M55" s="16"/>
      <c r="N55" s="16"/>
      <c r="O55" s="16"/>
      <c r="P55" s="16"/>
      <c r="Q55" s="14">
        <v>6</v>
      </c>
      <c r="R55" s="14">
        <f>$H$55+$I$55+$J$55+$K$55+$L$55+$M$55+$N$55+$O$55+$P$55+$Q$55</f>
        <v>12</v>
      </c>
      <c r="S55" s="17">
        <v>1</v>
      </c>
      <c r="T55" s="16">
        <f>ROUND($R$55*$S$55,3)</f>
        <v>12</v>
      </c>
      <c r="U55" s="37"/>
      <c r="V55" s="38"/>
      <c r="W55" s="35">
        <f>ROUND($V$55+$U$55,2)</f>
        <v>0</v>
      </c>
      <c r="X55" s="16">
        <f>ROUND($R$55*$U$55,2)</f>
        <v>0</v>
      </c>
      <c r="Y55" s="16">
        <f>ROUND($T$55*$V$55,2)</f>
        <v>0</v>
      </c>
      <c r="Z55" s="16">
        <f>ROUND($Y$55+$X$55,2)</f>
        <v>0</v>
      </c>
      <c r="AA55" s="47" t="s">
        <v>95</v>
      </c>
      <c r="AB55" s="47"/>
    </row>
    <row r="56" spans="1:28" s="1" customFormat="1" ht="56.1" customHeight="1" outlineLevel="6" x14ac:dyDescent="0.2">
      <c r="A56" s="11"/>
      <c r="B56" s="12" t="s">
        <v>110</v>
      </c>
      <c r="C56" s="13" t="s">
        <v>87</v>
      </c>
      <c r="D56" s="13"/>
      <c r="E56" s="13"/>
      <c r="F56" s="13"/>
      <c r="G56" s="13"/>
      <c r="H56" s="16"/>
      <c r="I56" s="14">
        <v>1</v>
      </c>
      <c r="J56" s="14">
        <v>1</v>
      </c>
      <c r="K56" s="14">
        <v>1</v>
      </c>
      <c r="L56" s="14">
        <v>5</v>
      </c>
      <c r="M56" s="14">
        <v>3</v>
      </c>
      <c r="N56" s="16"/>
      <c r="O56" s="14">
        <v>3</v>
      </c>
      <c r="P56" s="14">
        <v>4</v>
      </c>
      <c r="Q56" s="16"/>
      <c r="R56" s="14">
        <f>$H$56+$I$56+$J$56+$K$56+$L$56+$M$56+$N$56+$O$56+$P$56+$Q$56</f>
        <v>18</v>
      </c>
      <c r="S56" s="17">
        <v>1</v>
      </c>
      <c r="T56" s="16">
        <f>ROUND($R$56*$S$56,3)</f>
        <v>18</v>
      </c>
      <c r="U56" s="37"/>
      <c r="V56" s="38"/>
      <c r="W56" s="35">
        <f>ROUND($V$56+$U$56,2)</f>
        <v>0</v>
      </c>
      <c r="X56" s="16">
        <f>ROUND($R$56*$U$56,2)</f>
        <v>0</v>
      </c>
      <c r="Y56" s="16">
        <f>ROUND($T$56*$V$56,2)</f>
        <v>0</v>
      </c>
      <c r="Z56" s="16">
        <f>ROUND($Y$56+$X$56,2)</f>
        <v>0</v>
      </c>
      <c r="AA56" s="47" t="s">
        <v>95</v>
      </c>
      <c r="AB56" s="47"/>
    </row>
    <row r="57" spans="1:28" s="1" customFormat="1" ht="56.1" customHeight="1" outlineLevel="6" x14ac:dyDescent="0.2">
      <c r="A57" s="11"/>
      <c r="B57" s="12" t="s">
        <v>111</v>
      </c>
      <c r="C57" s="13" t="s">
        <v>87</v>
      </c>
      <c r="D57" s="13"/>
      <c r="E57" s="13"/>
      <c r="F57" s="13"/>
      <c r="G57" s="13"/>
      <c r="H57" s="14">
        <v>7</v>
      </c>
      <c r="I57" s="14">
        <v>11</v>
      </c>
      <c r="J57" s="14">
        <v>12</v>
      </c>
      <c r="K57" s="14">
        <v>12</v>
      </c>
      <c r="L57" s="14">
        <v>8</v>
      </c>
      <c r="M57" s="14">
        <v>11</v>
      </c>
      <c r="N57" s="14">
        <v>5</v>
      </c>
      <c r="O57" s="14">
        <v>8</v>
      </c>
      <c r="P57" s="14">
        <v>8</v>
      </c>
      <c r="Q57" s="14">
        <v>12</v>
      </c>
      <c r="R57" s="14">
        <f>$H$57+$I$57+$J$57+$K$57+$L$57+$M$57+$N$57+$O$57+$P$57+$Q$57</f>
        <v>94</v>
      </c>
      <c r="S57" s="17">
        <v>1</v>
      </c>
      <c r="T57" s="16">
        <f>ROUND($R$57*$S$57,3)</f>
        <v>94</v>
      </c>
      <c r="U57" s="37"/>
      <c r="V57" s="38"/>
      <c r="W57" s="35">
        <f>ROUND($V$57+$U$57,2)</f>
        <v>0</v>
      </c>
      <c r="X57" s="16">
        <f>ROUND($R$57*$U$57,2)</f>
        <v>0</v>
      </c>
      <c r="Y57" s="16">
        <f>ROUND($T$57*$V$57,2)</f>
        <v>0</v>
      </c>
      <c r="Z57" s="16">
        <f>ROUND($Y$57+$X$57,2)</f>
        <v>0</v>
      </c>
      <c r="AA57" s="47" t="s">
        <v>95</v>
      </c>
      <c r="AB57" s="47"/>
    </row>
    <row r="58" spans="1:28" s="1" customFormat="1" ht="56.1" customHeight="1" outlineLevel="6" x14ac:dyDescent="0.2">
      <c r="A58" s="11"/>
      <c r="B58" s="12" t="s">
        <v>112</v>
      </c>
      <c r="C58" s="13" t="s">
        <v>87</v>
      </c>
      <c r="D58" s="13"/>
      <c r="E58" s="13"/>
      <c r="F58" s="13"/>
      <c r="G58" s="13"/>
      <c r="H58" s="14">
        <v>1</v>
      </c>
      <c r="I58" s="14">
        <v>12</v>
      </c>
      <c r="J58" s="14">
        <v>7</v>
      </c>
      <c r="K58" s="14">
        <v>7</v>
      </c>
      <c r="L58" s="14">
        <v>2</v>
      </c>
      <c r="M58" s="14">
        <v>23</v>
      </c>
      <c r="N58" s="14">
        <v>7</v>
      </c>
      <c r="O58" s="14">
        <v>26</v>
      </c>
      <c r="P58" s="16"/>
      <c r="Q58" s="14">
        <v>7</v>
      </c>
      <c r="R58" s="14">
        <f>$H$58+$I$58+$J$58+$K$58+$L$58+$M$58+$N$58+$O$58+$P$58+$Q$58</f>
        <v>92</v>
      </c>
      <c r="S58" s="17">
        <v>1</v>
      </c>
      <c r="T58" s="16">
        <f>ROUND($R$58*$S$58,3)</f>
        <v>92</v>
      </c>
      <c r="U58" s="37"/>
      <c r="V58" s="38"/>
      <c r="W58" s="35">
        <f>ROUND($V$58+$U$58,2)</f>
        <v>0</v>
      </c>
      <c r="X58" s="16">
        <f>ROUND($R$58*$U$58,2)</f>
        <v>0</v>
      </c>
      <c r="Y58" s="16">
        <f>ROUND($T$58*$V$58,2)</f>
        <v>0</v>
      </c>
      <c r="Z58" s="16">
        <f>ROUND($Y$58+$X$58,2)</f>
        <v>0</v>
      </c>
      <c r="AA58" s="47" t="s">
        <v>95</v>
      </c>
      <c r="AB58" s="47"/>
    </row>
    <row r="59" spans="1:28" s="1" customFormat="1" ht="56.1" customHeight="1" outlineLevel="6" x14ac:dyDescent="0.2">
      <c r="A59" s="11"/>
      <c r="B59" s="12" t="s">
        <v>113</v>
      </c>
      <c r="C59" s="13" t="s">
        <v>87</v>
      </c>
      <c r="D59" s="13"/>
      <c r="E59" s="13"/>
      <c r="F59" s="13"/>
      <c r="G59" s="13"/>
      <c r="H59" s="14">
        <v>17</v>
      </c>
      <c r="I59" s="14">
        <v>1</v>
      </c>
      <c r="J59" s="14">
        <v>9</v>
      </c>
      <c r="K59" s="14">
        <v>9</v>
      </c>
      <c r="L59" s="14">
        <v>9</v>
      </c>
      <c r="M59" s="14">
        <v>13</v>
      </c>
      <c r="N59" s="14">
        <v>2</v>
      </c>
      <c r="O59" s="14">
        <v>10</v>
      </c>
      <c r="P59" s="14">
        <v>9</v>
      </c>
      <c r="Q59" s="14">
        <v>9</v>
      </c>
      <c r="R59" s="14">
        <f>$H$59+$I$59+$J$59+$K$59+$L$59+$M$59+$N$59+$O$59+$P$59+$Q$59</f>
        <v>88</v>
      </c>
      <c r="S59" s="17">
        <v>1</v>
      </c>
      <c r="T59" s="16">
        <f>ROUND($R$59*$S$59,3)</f>
        <v>88</v>
      </c>
      <c r="U59" s="37"/>
      <c r="V59" s="38"/>
      <c r="W59" s="35">
        <f>ROUND($V$59+$U$59,2)</f>
        <v>0</v>
      </c>
      <c r="X59" s="16">
        <f>ROUND($R$59*$U$59,2)</f>
        <v>0</v>
      </c>
      <c r="Y59" s="16">
        <f>ROUND($T$59*$V$59,2)</f>
        <v>0</v>
      </c>
      <c r="Z59" s="16">
        <f>ROUND($Y$59+$X$59,2)</f>
        <v>0</v>
      </c>
      <c r="AA59" s="47" t="s">
        <v>95</v>
      </c>
      <c r="AB59" s="47"/>
    </row>
    <row r="60" spans="1:28" s="1" customFormat="1" ht="56.1" customHeight="1" outlineLevel="6" x14ac:dyDescent="0.2">
      <c r="A60" s="11"/>
      <c r="B60" s="12" t="s">
        <v>114</v>
      </c>
      <c r="C60" s="13" t="s">
        <v>87</v>
      </c>
      <c r="D60" s="13"/>
      <c r="E60" s="13"/>
      <c r="F60" s="13"/>
      <c r="G60" s="13"/>
      <c r="H60" s="14">
        <v>26</v>
      </c>
      <c r="I60" s="14">
        <v>10</v>
      </c>
      <c r="J60" s="14">
        <v>20</v>
      </c>
      <c r="K60" s="14">
        <v>26</v>
      </c>
      <c r="L60" s="14">
        <v>2</v>
      </c>
      <c r="M60" s="14">
        <v>12</v>
      </c>
      <c r="N60" s="14">
        <v>8</v>
      </c>
      <c r="O60" s="14">
        <v>14</v>
      </c>
      <c r="P60" s="14">
        <v>4</v>
      </c>
      <c r="Q60" s="14">
        <v>26</v>
      </c>
      <c r="R60" s="14">
        <f>$H$60+$I$60+$J$60+$K$60+$L$60+$M$60+$N$60+$O$60+$P$60+$Q$60</f>
        <v>148</v>
      </c>
      <c r="S60" s="17">
        <v>1</v>
      </c>
      <c r="T60" s="16">
        <f>ROUND($R$60*$S$60,3)</f>
        <v>148</v>
      </c>
      <c r="U60" s="37"/>
      <c r="V60" s="38"/>
      <c r="W60" s="35">
        <f>ROUND($V$60+$U$60,2)</f>
        <v>0</v>
      </c>
      <c r="X60" s="16">
        <f>ROUND($R$60*$U$60,2)</f>
        <v>0</v>
      </c>
      <c r="Y60" s="16">
        <f>ROUND($T$60*$V$60,2)</f>
        <v>0</v>
      </c>
      <c r="Z60" s="16">
        <f>ROUND($Y$60+$X$60,2)</f>
        <v>0</v>
      </c>
      <c r="AA60" s="47" t="s">
        <v>95</v>
      </c>
      <c r="AB60" s="47"/>
    </row>
    <row r="61" spans="1:28" s="1" customFormat="1" ht="56.1" customHeight="1" outlineLevel="6" x14ac:dyDescent="0.2">
      <c r="A61" s="11"/>
      <c r="B61" s="12" t="s">
        <v>115</v>
      </c>
      <c r="C61" s="13" t="s">
        <v>87</v>
      </c>
      <c r="D61" s="13"/>
      <c r="E61" s="13"/>
      <c r="F61" s="13"/>
      <c r="G61" s="13"/>
      <c r="H61" s="14">
        <v>9</v>
      </c>
      <c r="I61" s="14">
        <v>10</v>
      </c>
      <c r="J61" s="14">
        <v>12</v>
      </c>
      <c r="K61" s="14">
        <v>26</v>
      </c>
      <c r="L61" s="14">
        <v>15</v>
      </c>
      <c r="M61" s="14">
        <v>13</v>
      </c>
      <c r="N61" s="14">
        <v>7</v>
      </c>
      <c r="O61" s="14">
        <v>14</v>
      </c>
      <c r="P61" s="14">
        <v>12</v>
      </c>
      <c r="Q61" s="14">
        <v>27</v>
      </c>
      <c r="R61" s="14">
        <f>$H$61+$I$61+$J$61+$K$61+$L$61+$M$61+$N$61+$O$61+$P$61+$Q$61</f>
        <v>145</v>
      </c>
      <c r="S61" s="17">
        <v>1</v>
      </c>
      <c r="T61" s="16">
        <f>ROUND($R$61*$S$61,3)</f>
        <v>145</v>
      </c>
      <c r="U61" s="37"/>
      <c r="V61" s="38"/>
      <c r="W61" s="35">
        <f>ROUND($V$61+$U$61,2)</f>
        <v>0</v>
      </c>
      <c r="X61" s="16">
        <f>ROUND($R$61*$U$61,2)</f>
        <v>0</v>
      </c>
      <c r="Y61" s="16">
        <f>ROUND($T$61*$V$61,2)</f>
        <v>0</v>
      </c>
      <c r="Z61" s="16">
        <f>ROUND($Y$61+$X$61,2)</f>
        <v>0</v>
      </c>
      <c r="AA61" s="47" t="s">
        <v>95</v>
      </c>
      <c r="AB61" s="47"/>
    </row>
    <row r="62" spans="1:28" s="1" customFormat="1" ht="56.1" customHeight="1" outlineLevel="6" x14ac:dyDescent="0.2">
      <c r="A62" s="11"/>
      <c r="B62" s="12" t="s">
        <v>116</v>
      </c>
      <c r="C62" s="13" t="s">
        <v>87</v>
      </c>
      <c r="D62" s="13"/>
      <c r="E62" s="13"/>
      <c r="F62" s="13"/>
      <c r="G62" s="13"/>
      <c r="H62" s="14">
        <v>6</v>
      </c>
      <c r="I62" s="14">
        <v>15</v>
      </c>
      <c r="J62" s="14">
        <v>14</v>
      </c>
      <c r="K62" s="14">
        <v>21</v>
      </c>
      <c r="L62" s="14">
        <v>11</v>
      </c>
      <c r="M62" s="14">
        <v>9</v>
      </c>
      <c r="N62" s="14">
        <v>4</v>
      </c>
      <c r="O62" s="14">
        <v>9</v>
      </c>
      <c r="P62" s="14">
        <v>14</v>
      </c>
      <c r="Q62" s="14">
        <v>20</v>
      </c>
      <c r="R62" s="14">
        <f>$H$62+$I$62+$J$62+$K$62+$L$62+$M$62+$N$62+$O$62+$P$62+$Q$62</f>
        <v>123</v>
      </c>
      <c r="S62" s="17">
        <v>1</v>
      </c>
      <c r="T62" s="16">
        <f>ROUND($R$62*$S$62,3)</f>
        <v>123</v>
      </c>
      <c r="U62" s="37"/>
      <c r="V62" s="38"/>
      <c r="W62" s="35">
        <f>ROUND($V$62+$U$62,2)</f>
        <v>0</v>
      </c>
      <c r="X62" s="16">
        <f>ROUND($R$62*$U$62,2)</f>
        <v>0</v>
      </c>
      <c r="Y62" s="16">
        <f>ROUND($T$62*$V$62,2)</f>
        <v>0</v>
      </c>
      <c r="Z62" s="16">
        <f>ROUND($Y$62+$X$62,2)</f>
        <v>0</v>
      </c>
      <c r="AA62" s="47" t="s">
        <v>95</v>
      </c>
      <c r="AB62" s="47"/>
    </row>
    <row r="63" spans="1:28" s="1" customFormat="1" ht="56.1" customHeight="1" outlineLevel="6" x14ac:dyDescent="0.2">
      <c r="A63" s="11"/>
      <c r="B63" s="12" t="s">
        <v>117</v>
      </c>
      <c r="C63" s="13" t="s">
        <v>87</v>
      </c>
      <c r="D63" s="13"/>
      <c r="E63" s="13"/>
      <c r="F63" s="13"/>
      <c r="G63" s="13"/>
      <c r="H63" s="14">
        <v>16</v>
      </c>
      <c r="I63" s="14">
        <v>10</v>
      </c>
      <c r="J63" s="14">
        <v>11</v>
      </c>
      <c r="K63" s="14">
        <v>6</v>
      </c>
      <c r="L63" s="14">
        <v>7</v>
      </c>
      <c r="M63" s="14">
        <v>4</v>
      </c>
      <c r="N63" s="14">
        <v>8</v>
      </c>
      <c r="O63" s="14">
        <v>4</v>
      </c>
      <c r="P63" s="14">
        <v>7</v>
      </c>
      <c r="Q63" s="14">
        <v>6</v>
      </c>
      <c r="R63" s="14">
        <f>$H$63+$I$63+$J$63+$K$63+$L$63+$M$63+$N$63+$O$63+$P$63+$Q$63</f>
        <v>79</v>
      </c>
      <c r="S63" s="17">
        <v>1</v>
      </c>
      <c r="T63" s="16">
        <f>ROUND($R$63*$S$63,3)</f>
        <v>79</v>
      </c>
      <c r="U63" s="37"/>
      <c r="V63" s="38"/>
      <c r="W63" s="35">
        <f>ROUND($V$63+$U$63,2)</f>
        <v>0</v>
      </c>
      <c r="X63" s="16">
        <f>ROUND($R$63*$U$63,2)</f>
        <v>0</v>
      </c>
      <c r="Y63" s="16">
        <f>ROUND($T$63*$V$63,2)</f>
        <v>0</v>
      </c>
      <c r="Z63" s="16">
        <f>ROUND($Y$63+$X$63,2)</f>
        <v>0</v>
      </c>
      <c r="AA63" s="47" t="s">
        <v>95</v>
      </c>
      <c r="AB63" s="47"/>
    </row>
    <row r="64" spans="1:28" s="1" customFormat="1" ht="56.1" customHeight="1" outlineLevel="6" x14ac:dyDescent="0.2">
      <c r="A64" s="11"/>
      <c r="B64" s="12" t="s">
        <v>118</v>
      </c>
      <c r="C64" s="13" t="s">
        <v>87</v>
      </c>
      <c r="D64" s="13"/>
      <c r="E64" s="13"/>
      <c r="F64" s="13"/>
      <c r="G64" s="13"/>
      <c r="H64" s="14">
        <v>4</v>
      </c>
      <c r="I64" s="14">
        <v>5</v>
      </c>
      <c r="J64" s="14">
        <v>1</v>
      </c>
      <c r="K64" s="14">
        <v>3</v>
      </c>
      <c r="L64" s="14">
        <v>4</v>
      </c>
      <c r="M64" s="14">
        <v>2</v>
      </c>
      <c r="N64" s="14">
        <v>8</v>
      </c>
      <c r="O64" s="14">
        <v>2</v>
      </c>
      <c r="P64" s="14">
        <v>3</v>
      </c>
      <c r="Q64" s="14">
        <v>3</v>
      </c>
      <c r="R64" s="14">
        <f>$H$64+$I$64+$J$64+$K$64+$L$64+$M$64+$N$64+$O$64+$P$64+$Q$64</f>
        <v>35</v>
      </c>
      <c r="S64" s="17">
        <v>1</v>
      </c>
      <c r="T64" s="16">
        <f>ROUND($R$64*$S$64,3)</f>
        <v>35</v>
      </c>
      <c r="U64" s="37"/>
      <c r="V64" s="38"/>
      <c r="W64" s="35">
        <f>ROUND($V$64+$U$64,2)</f>
        <v>0</v>
      </c>
      <c r="X64" s="16">
        <f>ROUND($R$64*$U$64,2)</f>
        <v>0</v>
      </c>
      <c r="Y64" s="16">
        <f>ROUND($T$64*$V$64,2)</f>
        <v>0</v>
      </c>
      <c r="Z64" s="16">
        <f>ROUND($Y$64+$X$64,2)</f>
        <v>0</v>
      </c>
      <c r="AA64" s="47" t="s">
        <v>95</v>
      </c>
      <c r="AB64" s="47"/>
    </row>
    <row r="65" spans="1:28" s="1" customFormat="1" ht="56.1" customHeight="1" outlineLevel="6" x14ac:dyDescent="0.2">
      <c r="A65" s="11"/>
      <c r="B65" s="12" t="s">
        <v>119</v>
      </c>
      <c r="C65" s="13" t="s">
        <v>87</v>
      </c>
      <c r="D65" s="13"/>
      <c r="E65" s="13"/>
      <c r="F65" s="13"/>
      <c r="G65" s="13"/>
      <c r="H65" s="14">
        <v>1</v>
      </c>
      <c r="I65" s="14">
        <v>1</v>
      </c>
      <c r="J65" s="16"/>
      <c r="K65" s="16"/>
      <c r="L65" s="16"/>
      <c r="M65" s="14">
        <v>1</v>
      </c>
      <c r="N65" s="14">
        <v>1</v>
      </c>
      <c r="O65" s="14">
        <v>1</v>
      </c>
      <c r="P65" s="14">
        <v>1</v>
      </c>
      <c r="Q65" s="16"/>
      <c r="R65" s="14">
        <f>$H$65+$I$65+$J$65+$K$65+$L$65+$M$65+$N$65+$O$65+$P$65+$Q$65</f>
        <v>6</v>
      </c>
      <c r="S65" s="17">
        <v>1</v>
      </c>
      <c r="T65" s="16">
        <f>ROUND($R$65*$S$65,3)</f>
        <v>6</v>
      </c>
      <c r="U65" s="37"/>
      <c r="V65" s="38"/>
      <c r="W65" s="35">
        <f>ROUND($V$65+$U$65,2)</f>
        <v>0</v>
      </c>
      <c r="X65" s="16">
        <f>ROUND($R$65*$U$65,2)</f>
        <v>0</v>
      </c>
      <c r="Y65" s="16">
        <f>ROUND($T$65*$V$65,2)</f>
        <v>0</v>
      </c>
      <c r="Z65" s="16">
        <f>ROUND($Y$65+$X$65,2)</f>
        <v>0</v>
      </c>
      <c r="AA65" s="47" t="s">
        <v>95</v>
      </c>
      <c r="AB65" s="47"/>
    </row>
    <row r="66" spans="1:28" s="1" customFormat="1" ht="66.95" customHeight="1" outlineLevel="6" x14ac:dyDescent="0.2">
      <c r="A66" s="11"/>
      <c r="B66" s="12" t="s">
        <v>120</v>
      </c>
      <c r="C66" s="13" t="s">
        <v>87</v>
      </c>
      <c r="D66" s="13"/>
      <c r="E66" s="13"/>
      <c r="F66" s="13"/>
      <c r="G66" s="13"/>
      <c r="H66" s="16"/>
      <c r="I66" s="16"/>
      <c r="J66" s="16"/>
      <c r="K66" s="16"/>
      <c r="L66" s="14">
        <v>2</v>
      </c>
      <c r="M66" s="16"/>
      <c r="N66" s="14">
        <v>2</v>
      </c>
      <c r="O66" s="16"/>
      <c r="P66" s="14">
        <v>2</v>
      </c>
      <c r="Q66" s="16"/>
      <c r="R66" s="14">
        <f>$H$66+$I$66+$J$66+$K$66+$L$66+$M$66+$N$66+$O$66+$P$66+$Q$66</f>
        <v>6</v>
      </c>
      <c r="S66" s="17">
        <v>1</v>
      </c>
      <c r="T66" s="16">
        <f>ROUND($R$66*$S$66,3)</f>
        <v>6</v>
      </c>
      <c r="U66" s="37"/>
      <c r="V66" s="38"/>
      <c r="W66" s="35">
        <f>ROUND($V$66+$U$66,2)</f>
        <v>0</v>
      </c>
      <c r="X66" s="16">
        <f>ROUND($R$66*$U$66,2)</f>
        <v>0</v>
      </c>
      <c r="Y66" s="16">
        <f>ROUND($T$66*$V$66,2)</f>
        <v>0</v>
      </c>
      <c r="Z66" s="16">
        <f>ROUND($Y$66+$X$66,2)</f>
        <v>0</v>
      </c>
      <c r="AA66" s="47" t="s">
        <v>121</v>
      </c>
      <c r="AB66" s="47"/>
    </row>
    <row r="67" spans="1:28" s="1" customFormat="1" ht="66.95" customHeight="1" outlineLevel="6" x14ac:dyDescent="0.2">
      <c r="A67" s="11"/>
      <c r="B67" s="12" t="s">
        <v>122</v>
      </c>
      <c r="C67" s="13" t="s">
        <v>87</v>
      </c>
      <c r="D67" s="13"/>
      <c r="E67" s="13"/>
      <c r="F67" s="13"/>
      <c r="G67" s="13"/>
      <c r="H67" s="14">
        <v>1</v>
      </c>
      <c r="I67" s="14">
        <v>1</v>
      </c>
      <c r="J67" s="14">
        <v>1</v>
      </c>
      <c r="K67" s="14">
        <v>1</v>
      </c>
      <c r="L67" s="16"/>
      <c r="M67" s="16"/>
      <c r="N67" s="16"/>
      <c r="O67" s="16"/>
      <c r="P67" s="16"/>
      <c r="Q67" s="14">
        <v>1</v>
      </c>
      <c r="R67" s="14">
        <f>$H$67+$I$67+$J$67+$K$67+$L$67+$M$67+$N$67+$O$67+$P$67+$Q$67</f>
        <v>5</v>
      </c>
      <c r="S67" s="17">
        <v>1</v>
      </c>
      <c r="T67" s="16">
        <f>ROUND($R$67*$S$67,3)</f>
        <v>5</v>
      </c>
      <c r="U67" s="37"/>
      <c r="V67" s="38"/>
      <c r="W67" s="35">
        <f>ROUND($V$67+$U$67,2)</f>
        <v>0</v>
      </c>
      <c r="X67" s="16">
        <f>ROUND($R$67*$U$67,2)</f>
        <v>0</v>
      </c>
      <c r="Y67" s="16">
        <f>ROUND($T$67*$V$67,2)</f>
        <v>0</v>
      </c>
      <c r="Z67" s="16">
        <f>ROUND($Y$67+$X$67,2)</f>
        <v>0</v>
      </c>
      <c r="AA67" s="47" t="s">
        <v>121</v>
      </c>
      <c r="AB67" s="47"/>
    </row>
    <row r="68" spans="1:28" s="1" customFormat="1" ht="66.95" customHeight="1" outlineLevel="6" x14ac:dyDescent="0.2">
      <c r="A68" s="11"/>
      <c r="B68" s="12" t="s">
        <v>123</v>
      </c>
      <c r="C68" s="13" t="s">
        <v>87</v>
      </c>
      <c r="D68" s="13"/>
      <c r="E68" s="13"/>
      <c r="F68" s="13"/>
      <c r="G68" s="13"/>
      <c r="H68" s="14">
        <v>1</v>
      </c>
      <c r="I68" s="14">
        <v>1</v>
      </c>
      <c r="J68" s="14">
        <v>1</v>
      </c>
      <c r="K68" s="14">
        <v>1</v>
      </c>
      <c r="L68" s="16"/>
      <c r="M68" s="16"/>
      <c r="N68" s="16"/>
      <c r="O68" s="16"/>
      <c r="P68" s="16"/>
      <c r="Q68" s="14">
        <v>1</v>
      </c>
      <c r="R68" s="14">
        <f>$H$68+$I$68+$J$68+$K$68+$L$68+$M$68+$N$68+$O$68+$P$68+$Q$68</f>
        <v>5</v>
      </c>
      <c r="S68" s="17">
        <v>1</v>
      </c>
      <c r="T68" s="16">
        <f>ROUND($R$68*$S$68,3)</f>
        <v>5</v>
      </c>
      <c r="U68" s="37"/>
      <c r="V68" s="38"/>
      <c r="W68" s="35">
        <f>ROUND($V$68+$U$68,2)</f>
        <v>0</v>
      </c>
      <c r="X68" s="16">
        <f>ROUND($R$68*$U$68,2)</f>
        <v>0</v>
      </c>
      <c r="Y68" s="16">
        <f>ROUND($T$68*$V$68,2)</f>
        <v>0</v>
      </c>
      <c r="Z68" s="16">
        <f>ROUND($Y$68+$X$68,2)</f>
        <v>0</v>
      </c>
      <c r="AA68" s="47" t="s">
        <v>121</v>
      </c>
      <c r="AB68" s="47"/>
    </row>
    <row r="69" spans="1:28" s="1" customFormat="1" ht="56.1" customHeight="1" outlineLevel="6" x14ac:dyDescent="0.2">
      <c r="A69" s="11"/>
      <c r="B69" s="12" t="s">
        <v>124</v>
      </c>
      <c r="C69" s="13" t="s">
        <v>87</v>
      </c>
      <c r="D69" s="13"/>
      <c r="E69" s="13"/>
      <c r="F69" s="13"/>
      <c r="G69" s="13"/>
      <c r="H69" s="14">
        <v>3</v>
      </c>
      <c r="I69" s="14">
        <v>2</v>
      </c>
      <c r="J69" s="14">
        <v>1</v>
      </c>
      <c r="K69" s="14">
        <v>2</v>
      </c>
      <c r="L69" s="16"/>
      <c r="M69" s="14">
        <v>6</v>
      </c>
      <c r="N69" s="14">
        <v>6</v>
      </c>
      <c r="O69" s="14">
        <v>6</v>
      </c>
      <c r="P69" s="14">
        <v>1</v>
      </c>
      <c r="Q69" s="14">
        <v>2</v>
      </c>
      <c r="R69" s="14">
        <f>$H$69+$I$69+$J$69+$K$69+$L$69+$M$69+$N$69+$O$69+$P$69+$Q$69</f>
        <v>29</v>
      </c>
      <c r="S69" s="17">
        <v>1</v>
      </c>
      <c r="T69" s="16">
        <f>ROUND($R$69*$S$69,3)</f>
        <v>29</v>
      </c>
      <c r="U69" s="37"/>
      <c r="V69" s="38"/>
      <c r="W69" s="35">
        <f>ROUND($V$69+$U$69,2)</f>
        <v>0</v>
      </c>
      <c r="X69" s="16">
        <f>ROUND($R$69*$U$69,2)</f>
        <v>0</v>
      </c>
      <c r="Y69" s="16">
        <f>ROUND($T$69*$V$69,2)</f>
        <v>0</v>
      </c>
      <c r="Z69" s="16">
        <f>ROUND($Y$69+$X$69,2)</f>
        <v>0</v>
      </c>
      <c r="AA69" s="47" t="s">
        <v>125</v>
      </c>
      <c r="AB69" s="47"/>
    </row>
    <row r="70" spans="1:28" s="1" customFormat="1" ht="21.95" customHeight="1" outlineLevel="6" x14ac:dyDescent="0.2">
      <c r="A70" s="11"/>
      <c r="B70" s="12" t="s">
        <v>126</v>
      </c>
      <c r="C70" s="13" t="s">
        <v>87</v>
      </c>
      <c r="D70" s="13"/>
      <c r="E70" s="13"/>
      <c r="F70" s="13"/>
      <c r="G70" s="13"/>
      <c r="H70" s="14">
        <v>102</v>
      </c>
      <c r="I70" s="14">
        <v>88</v>
      </c>
      <c r="J70" s="14">
        <v>99</v>
      </c>
      <c r="K70" s="14">
        <v>133</v>
      </c>
      <c r="L70" s="14">
        <v>73</v>
      </c>
      <c r="M70" s="14">
        <v>107</v>
      </c>
      <c r="N70" s="14">
        <v>59</v>
      </c>
      <c r="O70" s="14">
        <v>107</v>
      </c>
      <c r="P70" s="14">
        <v>72</v>
      </c>
      <c r="Q70" s="14">
        <v>133</v>
      </c>
      <c r="R70" s="14">
        <f>$H$70+$I$70+$J$70+$K$70+$L$70+$M$70+$N$70+$O$70+$P$70+$Q$70</f>
        <v>973</v>
      </c>
      <c r="S70" s="17">
        <v>1</v>
      </c>
      <c r="T70" s="16">
        <f>ROUND($R$70*$S$70,3)</f>
        <v>973</v>
      </c>
      <c r="U70" s="37"/>
      <c r="V70" s="38"/>
      <c r="W70" s="35">
        <f>ROUND($V$70+$U$70,2)</f>
        <v>0</v>
      </c>
      <c r="X70" s="16">
        <f>ROUND($R$70*$U$70,2)</f>
        <v>0</v>
      </c>
      <c r="Y70" s="16">
        <f>ROUND($T$70*$V$70,2)</f>
        <v>0</v>
      </c>
      <c r="Z70" s="16">
        <f>ROUND($Y$70+$X$70,2)</f>
        <v>0</v>
      </c>
      <c r="AA70" s="47"/>
      <c r="AB70" s="47"/>
    </row>
    <row r="71" spans="1:28" s="1" customFormat="1" ht="11.1" customHeight="1" outlineLevel="6" x14ac:dyDescent="0.2">
      <c r="A71" s="11"/>
      <c r="B71" s="12" t="s">
        <v>127</v>
      </c>
      <c r="C71" s="13" t="s">
        <v>87</v>
      </c>
      <c r="D71" s="13"/>
      <c r="E71" s="13"/>
      <c r="F71" s="13"/>
      <c r="G71" s="13"/>
      <c r="H71" s="14">
        <v>102</v>
      </c>
      <c r="I71" s="14">
        <v>88</v>
      </c>
      <c r="J71" s="14">
        <v>99</v>
      </c>
      <c r="K71" s="14">
        <v>133</v>
      </c>
      <c r="L71" s="14">
        <v>73</v>
      </c>
      <c r="M71" s="14">
        <v>107</v>
      </c>
      <c r="N71" s="14">
        <v>59</v>
      </c>
      <c r="O71" s="14">
        <v>107</v>
      </c>
      <c r="P71" s="14">
        <v>72</v>
      </c>
      <c r="Q71" s="14">
        <v>133</v>
      </c>
      <c r="R71" s="14">
        <f>$H$71+$I$71+$J$71+$K$71+$L$71+$M$71+$N$71+$O$71+$P$71+$Q$71</f>
        <v>973</v>
      </c>
      <c r="S71" s="17">
        <v>1</v>
      </c>
      <c r="T71" s="16">
        <f>ROUND($R$71*$S$71,3)</f>
        <v>973</v>
      </c>
      <c r="U71" s="38"/>
      <c r="V71" s="38"/>
      <c r="W71" s="16">
        <f>ROUND($V$71+$U$71,2)</f>
        <v>0</v>
      </c>
      <c r="X71" s="16">
        <f>ROUND($R$71*$U$71,2)</f>
        <v>0</v>
      </c>
      <c r="Y71" s="16">
        <f>ROUND($T$71*$V$71,2)</f>
        <v>0</v>
      </c>
      <c r="Z71" s="16">
        <f>ROUND($Y$71+$X$71,2)</f>
        <v>0</v>
      </c>
      <c r="AA71" s="47" t="s">
        <v>128</v>
      </c>
      <c r="AB71" s="47"/>
    </row>
    <row r="72" spans="1:28" s="1" customFormat="1" ht="21.95" customHeight="1" outlineLevel="6" x14ac:dyDescent="0.2">
      <c r="A72" s="11"/>
      <c r="B72" s="12" t="s">
        <v>129</v>
      </c>
      <c r="C72" s="13" t="s">
        <v>87</v>
      </c>
      <c r="D72" s="13"/>
      <c r="E72" s="13"/>
      <c r="F72" s="13"/>
      <c r="G72" s="13"/>
      <c r="H72" s="14">
        <v>3</v>
      </c>
      <c r="I72" s="14">
        <v>2</v>
      </c>
      <c r="J72" s="14">
        <v>1</v>
      </c>
      <c r="K72" s="14">
        <v>2</v>
      </c>
      <c r="L72" s="16"/>
      <c r="M72" s="14">
        <v>6</v>
      </c>
      <c r="N72" s="14">
        <v>6</v>
      </c>
      <c r="O72" s="14">
        <v>6</v>
      </c>
      <c r="P72" s="14">
        <v>1</v>
      </c>
      <c r="Q72" s="14">
        <v>2</v>
      </c>
      <c r="R72" s="14">
        <f>$H$72+$I$72+$J$72+$K$72+$L$72+$M$72+$N$72+$O$72+$P$72+$Q$72</f>
        <v>29</v>
      </c>
      <c r="S72" s="17">
        <v>1</v>
      </c>
      <c r="T72" s="16">
        <f>ROUND($R$72*$S$72,3)</f>
        <v>29</v>
      </c>
      <c r="U72" s="37"/>
      <c r="V72" s="38"/>
      <c r="W72" s="35">
        <f>ROUND($V$72+$U$72,2)</f>
        <v>0</v>
      </c>
      <c r="X72" s="16">
        <f>ROUND($R$72*$U$72,2)</f>
        <v>0</v>
      </c>
      <c r="Y72" s="16">
        <f>ROUND($T$72*$V$72,2)</f>
        <v>0</v>
      </c>
      <c r="Z72" s="16">
        <f>ROUND($Y$72+$X$72,2)</f>
        <v>0</v>
      </c>
      <c r="AA72" s="47" t="s">
        <v>128</v>
      </c>
      <c r="AB72" s="47"/>
    </row>
    <row r="73" spans="1:28" s="1" customFormat="1" ht="21.95" customHeight="1" outlineLevel="6" x14ac:dyDescent="0.2">
      <c r="A73" s="11"/>
      <c r="B73" s="12" t="s">
        <v>130</v>
      </c>
      <c r="C73" s="13" t="s">
        <v>87</v>
      </c>
      <c r="D73" s="13"/>
      <c r="E73" s="13"/>
      <c r="F73" s="13"/>
      <c r="G73" s="13"/>
      <c r="H73" s="14">
        <v>3</v>
      </c>
      <c r="I73" s="14">
        <v>2</v>
      </c>
      <c r="J73" s="14">
        <v>1</v>
      </c>
      <c r="K73" s="14">
        <v>2</v>
      </c>
      <c r="L73" s="16"/>
      <c r="M73" s="14">
        <v>6</v>
      </c>
      <c r="N73" s="14">
        <v>6</v>
      </c>
      <c r="O73" s="14">
        <v>6</v>
      </c>
      <c r="P73" s="14">
        <v>1</v>
      </c>
      <c r="Q73" s="14">
        <v>2</v>
      </c>
      <c r="R73" s="14">
        <f>$H$73+$I$73+$J$73+$K$73+$L$73+$M$73+$N$73+$O$73+$P$73+$Q$73</f>
        <v>29</v>
      </c>
      <c r="S73" s="17">
        <v>1</v>
      </c>
      <c r="T73" s="16">
        <f>ROUND($R$73*$S$73,3)</f>
        <v>29</v>
      </c>
      <c r="U73" s="38"/>
      <c r="V73" s="38"/>
      <c r="W73" s="16">
        <f>ROUND($V$73+$U$73,2)</f>
        <v>0</v>
      </c>
      <c r="X73" s="16">
        <f>ROUND($R$73*$U$73,2)</f>
        <v>0</v>
      </c>
      <c r="Y73" s="16">
        <f>ROUND($T$73*$V$73,2)</f>
        <v>0</v>
      </c>
      <c r="Z73" s="16">
        <f>ROUND($Y$73+$X$73,2)</f>
        <v>0</v>
      </c>
      <c r="AA73" s="47" t="s">
        <v>128</v>
      </c>
      <c r="AB73" s="47"/>
    </row>
    <row r="74" spans="1:28" s="1" customFormat="1" ht="21.95" customHeight="1" outlineLevel="6" x14ac:dyDescent="0.2">
      <c r="A74" s="11"/>
      <c r="B74" s="12" t="s">
        <v>131</v>
      </c>
      <c r="C74" s="13" t="s">
        <v>87</v>
      </c>
      <c r="D74" s="13"/>
      <c r="E74" s="13"/>
      <c r="F74" s="13"/>
      <c r="G74" s="13"/>
      <c r="H74" s="14">
        <v>210</v>
      </c>
      <c r="I74" s="14">
        <v>180</v>
      </c>
      <c r="J74" s="14">
        <v>200</v>
      </c>
      <c r="K74" s="14">
        <v>270</v>
      </c>
      <c r="L74" s="14">
        <v>146</v>
      </c>
      <c r="M74" s="14">
        <v>226</v>
      </c>
      <c r="N74" s="14">
        <v>126</v>
      </c>
      <c r="O74" s="14">
        <v>226</v>
      </c>
      <c r="P74" s="14">
        <v>146</v>
      </c>
      <c r="Q74" s="14">
        <v>270</v>
      </c>
      <c r="R74" s="14">
        <f>$H$74+$I$74+$J$74+$K$74+$L$74+$M$74+$N$74+$O$74+$P$74+$Q$74</f>
        <v>2000</v>
      </c>
      <c r="S74" s="17">
        <v>1</v>
      </c>
      <c r="T74" s="16">
        <f>ROUND($R$74*$S$74,3)</f>
        <v>2000</v>
      </c>
      <c r="U74" s="37"/>
      <c r="V74" s="38"/>
      <c r="W74" s="35">
        <f>ROUND($V$74+$U$74,2)</f>
        <v>0</v>
      </c>
      <c r="X74" s="16">
        <f>ROUND($R$74*$U$74,2)</f>
        <v>0</v>
      </c>
      <c r="Y74" s="16">
        <f>ROUND($T$74*$V$74,2)</f>
        <v>0</v>
      </c>
      <c r="Z74" s="16">
        <f>ROUND($Y$74+$X$74,2)</f>
        <v>0</v>
      </c>
      <c r="AA74" s="47"/>
      <c r="AB74" s="47"/>
    </row>
    <row r="75" spans="1:28" s="1" customFormat="1" ht="11.1" customHeight="1" outlineLevel="6" x14ac:dyDescent="0.2">
      <c r="A75" s="11"/>
      <c r="B75" s="12" t="s">
        <v>132</v>
      </c>
      <c r="C75" s="13" t="s">
        <v>87</v>
      </c>
      <c r="D75" s="13"/>
      <c r="E75" s="13"/>
      <c r="F75" s="13"/>
      <c r="G75" s="13"/>
      <c r="H75" s="14">
        <v>210</v>
      </c>
      <c r="I75" s="14">
        <v>180</v>
      </c>
      <c r="J75" s="14">
        <v>200</v>
      </c>
      <c r="K75" s="14">
        <v>270</v>
      </c>
      <c r="L75" s="14">
        <v>146</v>
      </c>
      <c r="M75" s="14">
        <v>226</v>
      </c>
      <c r="N75" s="14">
        <v>126</v>
      </c>
      <c r="O75" s="14">
        <v>226</v>
      </c>
      <c r="P75" s="14">
        <v>146</v>
      </c>
      <c r="Q75" s="14">
        <v>240</v>
      </c>
      <c r="R75" s="14">
        <f>$H$75+$I$75+$J$75+$K$75+$L$75+$M$75+$N$75+$O$75+$P$75+$Q$75</f>
        <v>1970</v>
      </c>
      <c r="S75" s="17">
        <v>1</v>
      </c>
      <c r="T75" s="16">
        <f>ROUND($R$75*$S$75,3)</f>
        <v>1970</v>
      </c>
      <c r="U75" s="37"/>
      <c r="V75" s="38"/>
      <c r="W75" s="35">
        <f>ROUND($V$75+$U$75,2)</f>
        <v>0</v>
      </c>
      <c r="X75" s="16">
        <f>ROUND($R$75*$U$75,2)</f>
        <v>0</v>
      </c>
      <c r="Y75" s="16">
        <f>ROUND($T$75*$V$75,2)</f>
        <v>0</v>
      </c>
      <c r="Z75" s="16">
        <f>ROUND($Y$75+$X$75,2)</f>
        <v>0</v>
      </c>
      <c r="AA75" s="47"/>
      <c r="AB75" s="47"/>
    </row>
    <row r="76" spans="1:28" s="1" customFormat="1" ht="12" customHeight="1" outlineLevel="5" x14ac:dyDescent="0.2">
      <c r="A76" s="7"/>
      <c r="B76" s="8" t="s">
        <v>133</v>
      </c>
      <c r="C76" s="9"/>
      <c r="D76" s="9"/>
      <c r="E76" s="9"/>
      <c r="F76" s="9"/>
      <c r="G76" s="9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40"/>
      <c r="V76" s="40"/>
      <c r="W76" s="10"/>
      <c r="X76" s="10">
        <f>ROUND($X$77+$X$78+$X$79+$X$80+$X$81+$X$82+$X$83+$X$84+$X$85,2)</f>
        <v>0</v>
      </c>
      <c r="Y76" s="10">
        <f>ROUND($Y$77+$Y$78+$Y$79+$Y$80+$Y$81+$Y$82+$Y$83+$Y$84+$Y$85,2)</f>
        <v>0</v>
      </c>
      <c r="Z76" s="10">
        <f>ROUND($Z$77+$Z$78+$Z$79+$Z$80+$Z$81+$Z$82+$Z$83+$Z$84+$Z$85,2)</f>
        <v>0</v>
      </c>
      <c r="AA76" s="40"/>
      <c r="AB76" s="40"/>
    </row>
    <row r="77" spans="1:28" s="1" customFormat="1" ht="21.95" customHeight="1" outlineLevel="6" x14ac:dyDescent="0.2">
      <c r="A77" s="11"/>
      <c r="B77" s="12" t="s">
        <v>134</v>
      </c>
      <c r="C77" s="13" t="s">
        <v>135</v>
      </c>
      <c r="D77" s="13"/>
      <c r="E77" s="13"/>
      <c r="F77" s="13"/>
      <c r="G77" s="13"/>
      <c r="H77" s="16"/>
      <c r="I77" s="16"/>
      <c r="J77" s="14">
        <v>1</v>
      </c>
      <c r="K77" s="16"/>
      <c r="L77" s="16"/>
      <c r="M77" s="16"/>
      <c r="N77" s="16"/>
      <c r="O77" s="16"/>
      <c r="P77" s="16"/>
      <c r="Q77" s="16"/>
      <c r="R77" s="14">
        <f>$H$77+$I$77+$J$77+$K$77+$L$77+$M$77+$N$77+$O$77+$P$77+$Q$77</f>
        <v>1</v>
      </c>
      <c r="S77" s="17">
        <v>1</v>
      </c>
      <c r="T77" s="16">
        <f>ROUND($R$77*$S$77,3)</f>
        <v>1</v>
      </c>
      <c r="U77" s="39"/>
      <c r="V77" s="38"/>
      <c r="W77" s="36">
        <f>ROUND($V$77+$U$77,2)</f>
        <v>0</v>
      </c>
      <c r="X77" s="16">
        <f>ROUND($R$77*$U$77,2)</f>
        <v>0</v>
      </c>
      <c r="Y77" s="16">
        <f>ROUND($T$77*$V$77,2)</f>
        <v>0</v>
      </c>
      <c r="Z77" s="16">
        <f>ROUND($Y$77+$X$77,2)</f>
        <v>0</v>
      </c>
      <c r="AA77" s="47"/>
      <c r="AB77" s="47"/>
    </row>
    <row r="78" spans="1:28" s="1" customFormat="1" ht="21.95" customHeight="1" outlineLevel="6" x14ac:dyDescent="0.2">
      <c r="A78" s="11"/>
      <c r="B78" s="12" t="s">
        <v>136</v>
      </c>
      <c r="C78" s="13" t="s">
        <v>135</v>
      </c>
      <c r="D78" s="13"/>
      <c r="E78" s="13"/>
      <c r="F78" s="13"/>
      <c r="G78" s="13"/>
      <c r="H78" s="14">
        <v>1</v>
      </c>
      <c r="I78" s="14">
        <v>2</v>
      </c>
      <c r="J78" s="14">
        <v>1</v>
      </c>
      <c r="K78" s="16"/>
      <c r="L78" s="14">
        <v>2</v>
      </c>
      <c r="M78" s="16"/>
      <c r="N78" s="14">
        <v>1</v>
      </c>
      <c r="O78" s="16"/>
      <c r="P78" s="14">
        <v>2</v>
      </c>
      <c r="Q78" s="16"/>
      <c r="R78" s="14">
        <f>$H$78+$I$78+$J$78+$K$78+$L$78+$M$78+$N$78+$O$78+$P$78+$Q$78</f>
        <v>9</v>
      </c>
      <c r="S78" s="17">
        <v>1</v>
      </c>
      <c r="T78" s="16">
        <f>ROUND($R$78*$S$78,3)</f>
        <v>9</v>
      </c>
      <c r="U78" s="39"/>
      <c r="V78" s="38"/>
      <c r="W78" s="36">
        <f>ROUND($V$78+$U$78,2)</f>
        <v>0</v>
      </c>
      <c r="X78" s="16">
        <f>ROUND($R$78*$U$78,2)</f>
        <v>0</v>
      </c>
      <c r="Y78" s="16">
        <f>ROUND($T$78*$V$78,2)</f>
        <v>0</v>
      </c>
      <c r="Z78" s="16">
        <f>ROUND($Y$78+$X$78,2)</f>
        <v>0</v>
      </c>
      <c r="AA78" s="47"/>
      <c r="AB78" s="47"/>
    </row>
    <row r="79" spans="1:28" s="1" customFormat="1" ht="21.95" customHeight="1" outlineLevel="6" x14ac:dyDescent="0.2">
      <c r="A79" s="11"/>
      <c r="B79" s="12" t="s">
        <v>137</v>
      </c>
      <c r="C79" s="13" t="s">
        <v>135</v>
      </c>
      <c r="D79" s="13"/>
      <c r="E79" s="13"/>
      <c r="F79" s="13"/>
      <c r="G79" s="13"/>
      <c r="H79" s="14">
        <v>6</v>
      </c>
      <c r="I79" s="14">
        <v>5</v>
      </c>
      <c r="J79" s="14">
        <v>5</v>
      </c>
      <c r="K79" s="16"/>
      <c r="L79" s="14">
        <v>4</v>
      </c>
      <c r="M79" s="16"/>
      <c r="N79" s="14">
        <v>4</v>
      </c>
      <c r="O79" s="16"/>
      <c r="P79" s="14">
        <v>4</v>
      </c>
      <c r="Q79" s="14">
        <v>1</v>
      </c>
      <c r="R79" s="14">
        <f>$H$79+$I$79+$J$79+$K$79+$L$79+$M$79+$N$79+$O$79+$P$79+$Q$79</f>
        <v>29</v>
      </c>
      <c r="S79" s="17">
        <v>1</v>
      </c>
      <c r="T79" s="16">
        <f>ROUND($R$79*$S$79,3)</f>
        <v>29</v>
      </c>
      <c r="U79" s="39"/>
      <c r="V79" s="38"/>
      <c r="W79" s="36">
        <f>ROUND($V$79+$U$79,2)</f>
        <v>0</v>
      </c>
      <c r="X79" s="16">
        <f>ROUND($R$79*$U$79,2)</f>
        <v>0</v>
      </c>
      <c r="Y79" s="16">
        <f>ROUND($T$79*$V$79,2)</f>
        <v>0</v>
      </c>
      <c r="Z79" s="16">
        <f>ROUND($Y$79+$X$79,2)</f>
        <v>0</v>
      </c>
      <c r="AA79" s="47"/>
      <c r="AB79" s="47"/>
    </row>
    <row r="80" spans="1:28" s="1" customFormat="1" ht="21.95" customHeight="1" outlineLevel="6" x14ac:dyDescent="0.2">
      <c r="A80" s="11"/>
      <c r="B80" s="12" t="s">
        <v>138</v>
      </c>
      <c r="C80" s="13" t="s">
        <v>135</v>
      </c>
      <c r="D80" s="13"/>
      <c r="E80" s="13"/>
      <c r="F80" s="13"/>
      <c r="G80" s="13"/>
      <c r="H80" s="16"/>
      <c r="I80" s="16"/>
      <c r="J80" s="16"/>
      <c r="K80" s="14">
        <v>1</v>
      </c>
      <c r="L80" s="16"/>
      <c r="M80" s="16"/>
      <c r="N80" s="16"/>
      <c r="O80" s="16"/>
      <c r="P80" s="16"/>
      <c r="Q80" s="16"/>
      <c r="R80" s="14">
        <f>$H$80+$I$80+$J$80+$K$80+$L$80+$M$80+$N$80+$O$80+$P$80+$Q$80</f>
        <v>1</v>
      </c>
      <c r="S80" s="17">
        <v>1</v>
      </c>
      <c r="T80" s="16">
        <f>ROUND($R$80*$S$80,3)</f>
        <v>1</v>
      </c>
      <c r="U80" s="39"/>
      <c r="V80" s="38"/>
      <c r="W80" s="36">
        <f>ROUND($V$80+$U$80,2)</f>
        <v>0</v>
      </c>
      <c r="X80" s="16">
        <f>ROUND($R$80*$U$80,2)</f>
        <v>0</v>
      </c>
      <c r="Y80" s="16">
        <f>ROUND($T$80*$V$80,2)</f>
        <v>0</v>
      </c>
      <c r="Z80" s="16">
        <f>ROUND($Y$80+$X$80,2)</f>
        <v>0</v>
      </c>
      <c r="AA80" s="47"/>
      <c r="AB80" s="47"/>
    </row>
    <row r="81" spans="1:28" s="1" customFormat="1" ht="21.95" customHeight="1" outlineLevel="6" x14ac:dyDescent="0.2">
      <c r="A81" s="11"/>
      <c r="B81" s="12" t="s">
        <v>139</v>
      </c>
      <c r="C81" s="13" t="s">
        <v>135</v>
      </c>
      <c r="D81" s="13"/>
      <c r="E81" s="13"/>
      <c r="F81" s="13"/>
      <c r="G81" s="13"/>
      <c r="H81" s="16"/>
      <c r="I81" s="16"/>
      <c r="J81" s="16"/>
      <c r="K81" s="16"/>
      <c r="L81" s="16"/>
      <c r="M81" s="14">
        <v>4</v>
      </c>
      <c r="N81" s="16"/>
      <c r="O81" s="14">
        <v>4</v>
      </c>
      <c r="P81" s="16"/>
      <c r="Q81" s="14">
        <v>6</v>
      </c>
      <c r="R81" s="14">
        <f>$H$81+$I$81+$J$81+$K$81+$L$81+$M$81+$N$81+$O$81+$P$81+$Q$81</f>
        <v>14</v>
      </c>
      <c r="S81" s="17">
        <v>1</v>
      </c>
      <c r="T81" s="16">
        <f>ROUND($R$81*$S$81,3)</f>
        <v>14</v>
      </c>
      <c r="U81" s="39"/>
      <c r="V81" s="38"/>
      <c r="W81" s="36">
        <f>ROUND($V$81+$U$81,2)</f>
        <v>0</v>
      </c>
      <c r="X81" s="16">
        <f>ROUND($R$81*$U$81,2)</f>
        <v>0</v>
      </c>
      <c r="Y81" s="16">
        <f>ROUND($T$81*$V$81,2)</f>
        <v>0</v>
      </c>
      <c r="Z81" s="16">
        <f>ROUND($Y$81+$X$81,2)</f>
        <v>0</v>
      </c>
      <c r="AA81" s="47"/>
      <c r="AB81" s="47"/>
    </row>
    <row r="82" spans="1:28" s="1" customFormat="1" ht="21.95" customHeight="1" outlineLevel="6" x14ac:dyDescent="0.2">
      <c r="A82" s="11"/>
      <c r="B82" s="12" t="s">
        <v>140</v>
      </c>
      <c r="C82" s="13" t="s">
        <v>135</v>
      </c>
      <c r="D82" s="13"/>
      <c r="E82" s="13"/>
      <c r="F82" s="13"/>
      <c r="G82" s="13"/>
      <c r="H82" s="16"/>
      <c r="I82" s="16"/>
      <c r="J82" s="16"/>
      <c r="K82" s="14">
        <v>6</v>
      </c>
      <c r="L82" s="16"/>
      <c r="M82" s="16"/>
      <c r="N82" s="16"/>
      <c r="O82" s="16"/>
      <c r="P82" s="16"/>
      <c r="Q82" s="16"/>
      <c r="R82" s="14">
        <f>$H$82+$I$82+$J$82+$K$82+$L$82+$M$82+$N$82+$O$82+$P$82+$Q$82</f>
        <v>6</v>
      </c>
      <c r="S82" s="17">
        <v>1</v>
      </c>
      <c r="T82" s="16">
        <f>ROUND($R$82*$S$82,3)</f>
        <v>6</v>
      </c>
      <c r="U82" s="39"/>
      <c r="V82" s="38"/>
      <c r="W82" s="36">
        <f>ROUND($V$82+$U$82,2)</f>
        <v>0</v>
      </c>
      <c r="X82" s="16">
        <f>ROUND($R$82*$U$82,2)</f>
        <v>0</v>
      </c>
      <c r="Y82" s="16">
        <f>ROUND($T$82*$V$82,2)</f>
        <v>0</v>
      </c>
      <c r="Z82" s="16">
        <f>ROUND($Y$82+$X$82,2)</f>
        <v>0</v>
      </c>
      <c r="AA82" s="47"/>
      <c r="AB82" s="47"/>
    </row>
    <row r="83" spans="1:28" s="1" customFormat="1" ht="21.95" customHeight="1" outlineLevel="6" x14ac:dyDescent="0.2">
      <c r="A83" s="11"/>
      <c r="B83" s="12" t="s">
        <v>141</v>
      </c>
      <c r="C83" s="13" t="s">
        <v>135</v>
      </c>
      <c r="D83" s="13"/>
      <c r="E83" s="13"/>
      <c r="F83" s="13"/>
      <c r="G83" s="13"/>
      <c r="H83" s="14">
        <v>1</v>
      </c>
      <c r="I83" s="14">
        <v>1</v>
      </c>
      <c r="J83" s="14">
        <v>1</v>
      </c>
      <c r="K83" s="14">
        <v>1</v>
      </c>
      <c r="L83" s="14">
        <v>1</v>
      </c>
      <c r="M83" s="14">
        <v>1</v>
      </c>
      <c r="N83" s="14">
        <v>1</v>
      </c>
      <c r="O83" s="14">
        <v>1</v>
      </c>
      <c r="P83" s="14">
        <v>1</v>
      </c>
      <c r="Q83" s="14">
        <v>1</v>
      </c>
      <c r="R83" s="14">
        <f>$H$83+$I$83+$J$83+$K$83+$L$83+$M$83+$N$83+$O$83+$P$83+$Q$83</f>
        <v>10</v>
      </c>
      <c r="S83" s="17">
        <v>1</v>
      </c>
      <c r="T83" s="16">
        <f>ROUND($R$83*$S$83,3)</f>
        <v>10</v>
      </c>
      <c r="U83" s="39"/>
      <c r="V83" s="38"/>
      <c r="W83" s="36">
        <f>ROUND($V$83+$U$83,2)</f>
        <v>0</v>
      </c>
      <c r="X83" s="16">
        <f>ROUND($R$83*$U$83,2)</f>
        <v>0</v>
      </c>
      <c r="Y83" s="16">
        <f>ROUND($T$83*$V$83,2)</f>
        <v>0</v>
      </c>
      <c r="Z83" s="16">
        <f>ROUND($Y$83+$X$83,2)</f>
        <v>0</v>
      </c>
      <c r="AA83" s="47" t="s">
        <v>142</v>
      </c>
      <c r="AB83" s="47"/>
    </row>
    <row r="84" spans="1:28" s="1" customFormat="1" ht="21.95" customHeight="1" outlineLevel="6" x14ac:dyDescent="0.2">
      <c r="A84" s="11"/>
      <c r="B84" s="12" t="s">
        <v>143</v>
      </c>
      <c r="C84" s="13" t="s">
        <v>87</v>
      </c>
      <c r="D84" s="13"/>
      <c r="E84" s="13"/>
      <c r="F84" s="13"/>
      <c r="G84" s="13"/>
      <c r="H84" s="14">
        <v>34</v>
      </c>
      <c r="I84" s="14">
        <v>33</v>
      </c>
      <c r="J84" s="14">
        <v>32</v>
      </c>
      <c r="K84" s="14">
        <v>47</v>
      </c>
      <c r="L84" s="14">
        <v>48</v>
      </c>
      <c r="M84" s="14">
        <v>33</v>
      </c>
      <c r="N84" s="14">
        <v>24</v>
      </c>
      <c r="O84" s="14">
        <v>33</v>
      </c>
      <c r="P84" s="14">
        <v>28</v>
      </c>
      <c r="Q84" s="14">
        <v>47</v>
      </c>
      <c r="R84" s="14">
        <f>$H$84+$I$84+$J$84+$K$84+$L$84+$M$84+$N$84+$O$84+$P$84+$Q$84</f>
        <v>359</v>
      </c>
      <c r="S84" s="17">
        <v>1</v>
      </c>
      <c r="T84" s="16">
        <f>ROUND($R$84*$S$84,3)</f>
        <v>359</v>
      </c>
      <c r="U84" s="37"/>
      <c r="V84" s="38"/>
      <c r="W84" s="35">
        <f>ROUND($V$84+$U$84,2)</f>
        <v>0</v>
      </c>
      <c r="X84" s="16">
        <f>ROUND($R$84*$U$84,2)</f>
        <v>0</v>
      </c>
      <c r="Y84" s="16">
        <f>ROUND($T$84*$V$84,2)</f>
        <v>0</v>
      </c>
      <c r="Z84" s="16">
        <f>ROUND($Y$84+$X$84,2)</f>
        <v>0</v>
      </c>
      <c r="AA84" s="47" t="s">
        <v>144</v>
      </c>
      <c r="AB84" s="47"/>
    </row>
    <row r="85" spans="1:28" s="1" customFormat="1" ht="21.95" customHeight="1" outlineLevel="6" x14ac:dyDescent="0.2">
      <c r="A85" s="11"/>
      <c r="B85" s="12" t="s">
        <v>145</v>
      </c>
      <c r="C85" s="13" t="s">
        <v>135</v>
      </c>
      <c r="D85" s="13"/>
      <c r="E85" s="13"/>
      <c r="F85" s="13"/>
      <c r="G85" s="13"/>
      <c r="H85" s="16"/>
      <c r="I85" s="16"/>
      <c r="J85" s="16"/>
      <c r="K85" s="16"/>
      <c r="L85" s="14">
        <v>4</v>
      </c>
      <c r="M85" s="14">
        <v>1</v>
      </c>
      <c r="N85" s="16"/>
      <c r="O85" s="14">
        <v>1</v>
      </c>
      <c r="P85" s="16"/>
      <c r="Q85" s="16"/>
      <c r="R85" s="14">
        <f>$H$85+$I$85+$J$85+$K$85+$L$85+$M$85+$N$85+$O$85+$P$85+$Q$85</f>
        <v>6</v>
      </c>
      <c r="S85" s="17">
        <v>1</v>
      </c>
      <c r="T85" s="16">
        <f>ROUND($R$85*$S$85,3)</f>
        <v>6</v>
      </c>
      <c r="U85" s="39"/>
      <c r="V85" s="38"/>
      <c r="W85" s="36">
        <f>ROUND($V$85+$U$85,2)</f>
        <v>0</v>
      </c>
      <c r="X85" s="16">
        <f>ROUND($R$85*$U$85,2)</f>
        <v>0</v>
      </c>
      <c r="Y85" s="16">
        <f>ROUND($T$85*$V$85,2)</f>
        <v>0</v>
      </c>
      <c r="Z85" s="16">
        <f>ROUND($Y$85+$X$85,2)</f>
        <v>0</v>
      </c>
      <c r="AA85" s="47"/>
      <c r="AB85" s="47"/>
    </row>
    <row r="86" spans="1:28" s="1" customFormat="1" ht="12" customHeight="1" outlineLevel="5" x14ac:dyDescent="0.2">
      <c r="A86" s="7"/>
      <c r="B86" s="8" t="s">
        <v>146</v>
      </c>
      <c r="C86" s="9"/>
      <c r="D86" s="9"/>
      <c r="E86" s="9"/>
      <c r="F86" s="9"/>
      <c r="G86" s="9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40"/>
      <c r="V86" s="40"/>
      <c r="W86" s="10"/>
      <c r="X86" s="10">
        <f>ROUND($X$87+$X$88+$X$89+$X$90+$X$91+$X$92+$X$93+$X$94+$X$95+$X$96+$X$97,2)</f>
        <v>0</v>
      </c>
      <c r="Y86" s="10">
        <f>ROUND($Y$87+$Y$88+$Y$89+$Y$90+$Y$91+$Y$92+$Y$93+$Y$94+$Y$95+$Y$96+$Y$97,2)</f>
        <v>0</v>
      </c>
      <c r="Z86" s="10">
        <f>ROUND($Z$87+$Z$88+$Z$89+$Z$90+$Z$91+$Z$92+$Z$93+$Z$94+$Z$95+$Z$96+$Z$97,2)</f>
        <v>0</v>
      </c>
      <c r="AA86" s="40"/>
      <c r="AB86" s="40"/>
    </row>
    <row r="87" spans="1:28" s="1" customFormat="1" ht="66.95" customHeight="1" outlineLevel="6" x14ac:dyDescent="0.2">
      <c r="A87" s="11"/>
      <c r="B87" s="12" t="s">
        <v>147</v>
      </c>
      <c r="C87" s="13" t="s">
        <v>70</v>
      </c>
      <c r="D87" s="13"/>
      <c r="E87" s="13"/>
      <c r="F87" s="13"/>
      <c r="G87" s="13"/>
      <c r="H87" s="14">
        <v>12.5</v>
      </c>
      <c r="I87" s="14">
        <v>12.5</v>
      </c>
      <c r="J87" s="14">
        <v>12.5</v>
      </c>
      <c r="K87" s="14">
        <v>12.5</v>
      </c>
      <c r="L87" s="14">
        <v>12.6</v>
      </c>
      <c r="M87" s="16"/>
      <c r="N87" s="14">
        <v>12.8</v>
      </c>
      <c r="O87" s="16"/>
      <c r="P87" s="14">
        <v>12.8</v>
      </c>
      <c r="Q87" s="14">
        <v>12.5</v>
      </c>
      <c r="R87" s="14">
        <f>$H$87+$I$87+$J$87+$K$87+$L$87+$M$87+$N$87+$O$87+$P$87+$Q$87</f>
        <v>100.7</v>
      </c>
      <c r="S87" s="17">
        <v>1</v>
      </c>
      <c r="T87" s="16">
        <f>ROUND($R$87*$S$87,3)</f>
        <v>100.7</v>
      </c>
      <c r="U87" s="37"/>
      <c r="V87" s="38"/>
      <c r="W87" s="35">
        <f>ROUND($V$87+$U$87,2)</f>
        <v>0</v>
      </c>
      <c r="X87" s="16">
        <f>ROUND($R$87*$U$87,2)</f>
        <v>0</v>
      </c>
      <c r="Y87" s="16">
        <f>ROUND($T$87*$V$87,2)</f>
        <v>0</v>
      </c>
      <c r="Z87" s="16">
        <f>ROUND($Y$87+$X$87,2)</f>
        <v>0</v>
      </c>
      <c r="AA87" s="47" t="s">
        <v>148</v>
      </c>
      <c r="AB87" s="47"/>
    </row>
    <row r="88" spans="1:28" s="1" customFormat="1" ht="66.95" customHeight="1" outlineLevel="6" x14ac:dyDescent="0.2">
      <c r="A88" s="11"/>
      <c r="B88" s="12" t="s">
        <v>149</v>
      </c>
      <c r="C88" s="13" t="s">
        <v>70</v>
      </c>
      <c r="D88" s="13"/>
      <c r="E88" s="13"/>
      <c r="F88" s="13"/>
      <c r="G88" s="13"/>
      <c r="H88" s="14">
        <v>0.1</v>
      </c>
      <c r="I88" s="16"/>
      <c r="J88" s="14">
        <v>0.1</v>
      </c>
      <c r="K88" s="16"/>
      <c r="L88" s="14">
        <v>0.1</v>
      </c>
      <c r="M88" s="16"/>
      <c r="N88" s="16"/>
      <c r="O88" s="16"/>
      <c r="P88" s="16"/>
      <c r="Q88" s="14">
        <v>0.1</v>
      </c>
      <c r="R88" s="14">
        <f>$H$88+$I$88+$J$88+$K$88+$L$88+$M$88+$N$88+$O$88+$P$88+$Q$88</f>
        <v>0.4</v>
      </c>
      <c r="S88" s="17">
        <v>1</v>
      </c>
      <c r="T88" s="16">
        <f>ROUND($R$88*$S$88,3)</f>
        <v>0.4</v>
      </c>
      <c r="U88" s="37"/>
      <c r="V88" s="38"/>
      <c r="W88" s="35">
        <f>ROUND($V$88+$U$88,2)</f>
        <v>0</v>
      </c>
      <c r="X88" s="16">
        <f>ROUND($R$88*$U$88,2)</f>
        <v>0</v>
      </c>
      <c r="Y88" s="16">
        <f>ROUND($T$88*$V$88,2)</f>
        <v>0</v>
      </c>
      <c r="Z88" s="16">
        <f>ROUND($Y$88+$X$88,2)</f>
        <v>0</v>
      </c>
      <c r="AA88" s="47" t="s">
        <v>148</v>
      </c>
      <c r="AB88" s="47"/>
    </row>
    <row r="89" spans="1:28" s="1" customFormat="1" ht="66.95" customHeight="1" outlineLevel="6" x14ac:dyDescent="0.2">
      <c r="A89" s="11"/>
      <c r="B89" s="12" t="s">
        <v>150</v>
      </c>
      <c r="C89" s="13" t="s">
        <v>70</v>
      </c>
      <c r="D89" s="13"/>
      <c r="E89" s="13"/>
      <c r="F89" s="13"/>
      <c r="G89" s="13"/>
      <c r="H89" s="14">
        <v>11.8</v>
      </c>
      <c r="I89" s="14">
        <v>11.8</v>
      </c>
      <c r="J89" s="14">
        <v>11.3</v>
      </c>
      <c r="K89" s="14">
        <v>12.1</v>
      </c>
      <c r="L89" s="14">
        <v>12.4</v>
      </c>
      <c r="M89" s="14">
        <v>6.9</v>
      </c>
      <c r="N89" s="14">
        <v>10.7</v>
      </c>
      <c r="O89" s="14">
        <v>6.9</v>
      </c>
      <c r="P89" s="14">
        <v>7.3</v>
      </c>
      <c r="Q89" s="14">
        <v>12.1</v>
      </c>
      <c r="R89" s="14">
        <f>$H$89+$I$89+$J$89+$K$89+$L$89+$M$89+$N$89+$O$89+$P$89+$Q$89</f>
        <v>103.30000000000001</v>
      </c>
      <c r="S89" s="17">
        <v>1</v>
      </c>
      <c r="T89" s="16">
        <f>ROUND($R$89*$S$89,3)</f>
        <v>103.3</v>
      </c>
      <c r="U89" s="37"/>
      <c r="V89" s="38"/>
      <c r="W89" s="35">
        <f>ROUND($V$89+$U$89,2)</f>
        <v>0</v>
      </c>
      <c r="X89" s="16">
        <f>ROUND($R$89*$U$89,2)</f>
        <v>0</v>
      </c>
      <c r="Y89" s="16">
        <f>ROUND($T$89*$V$89,2)</f>
        <v>0</v>
      </c>
      <c r="Z89" s="16">
        <f>ROUND($Y$89+$X$89,2)</f>
        <v>0</v>
      </c>
      <c r="AA89" s="47" t="s">
        <v>148</v>
      </c>
      <c r="AB89" s="47"/>
    </row>
    <row r="90" spans="1:28" s="1" customFormat="1" ht="66.95" customHeight="1" outlineLevel="6" x14ac:dyDescent="0.2">
      <c r="A90" s="11"/>
      <c r="B90" s="12" t="s">
        <v>151</v>
      </c>
      <c r="C90" s="13" t="s">
        <v>70</v>
      </c>
      <c r="D90" s="13"/>
      <c r="E90" s="13"/>
      <c r="F90" s="13"/>
      <c r="G90" s="13"/>
      <c r="H90" s="16"/>
      <c r="I90" s="16"/>
      <c r="J90" s="16"/>
      <c r="K90" s="16"/>
      <c r="L90" s="14">
        <v>6</v>
      </c>
      <c r="M90" s="14">
        <v>5.0999999999999996</v>
      </c>
      <c r="N90" s="14">
        <v>5.9</v>
      </c>
      <c r="O90" s="14">
        <v>5.0999999999999996</v>
      </c>
      <c r="P90" s="14">
        <v>10.8</v>
      </c>
      <c r="Q90" s="16"/>
      <c r="R90" s="14">
        <f>$H$90+$I$90+$J$90+$K$90+$L$90+$M$90+$N$90+$O$90+$P$90+$Q$90</f>
        <v>32.900000000000006</v>
      </c>
      <c r="S90" s="17">
        <v>1</v>
      </c>
      <c r="T90" s="16">
        <f>ROUND($R$90*$S$90,3)</f>
        <v>32.9</v>
      </c>
      <c r="U90" s="37"/>
      <c r="V90" s="38"/>
      <c r="W90" s="35">
        <f>ROUND($V$90+$U$90,2)</f>
        <v>0</v>
      </c>
      <c r="X90" s="16">
        <f>ROUND($R$90*$U$90,2)</f>
        <v>0</v>
      </c>
      <c r="Y90" s="16">
        <f>ROUND($T$90*$V$90,2)</f>
        <v>0</v>
      </c>
      <c r="Z90" s="16">
        <f>ROUND($Y$90+$X$90,2)</f>
        <v>0</v>
      </c>
      <c r="AA90" s="47" t="s">
        <v>148</v>
      </c>
      <c r="AB90" s="47"/>
    </row>
    <row r="91" spans="1:28" s="1" customFormat="1" ht="66.95" customHeight="1" outlineLevel="6" x14ac:dyDescent="0.2">
      <c r="A91" s="11"/>
      <c r="B91" s="12" t="s">
        <v>152</v>
      </c>
      <c r="C91" s="13" t="s">
        <v>70</v>
      </c>
      <c r="D91" s="13"/>
      <c r="E91" s="13"/>
      <c r="F91" s="13"/>
      <c r="G91" s="13"/>
      <c r="H91" s="14">
        <v>5.8</v>
      </c>
      <c r="I91" s="14">
        <v>5.8</v>
      </c>
      <c r="J91" s="14">
        <v>5.8</v>
      </c>
      <c r="K91" s="14">
        <v>5.9</v>
      </c>
      <c r="L91" s="14">
        <v>12</v>
      </c>
      <c r="M91" s="14">
        <v>5.7</v>
      </c>
      <c r="N91" s="14">
        <v>5.9</v>
      </c>
      <c r="O91" s="14">
        <v>5.7</v>
      </c>
      <c r="P91" s="14">
        <v>12</v>
      </c>
      <c r="Q91" s="14">
        <v>5.8</v>
      </c>
      <c r="R91" s="14">
        <f>$H$91+$I$91+$J$91+$K$91+$L$91+$M$91+$N$91+$O$91+$P$91+$Q$91</f>
        <v>70.399999999999991</v>
      </c>
      <c r="S91" s="17">
        <v>1</v>
      </c>
      <c r="T91" s="16">
        <f>ROUND($R$91*$S$91,3)</f>
        <v>70.400000000000006</v>
      </c>
      <c r="U91" s="37"/>
      <c r="V91" s="38"/>
      <c r="W91" s="35">
        <f>ROUND($V$91+$U$91,2)</f>
        <v>0</v>
      </c>
      <c r="X91" s="16">
        <f>ROUND($R$91*$U$91,2)</f>
        <v>0</v>
      </c>
      <c r="Y91" s="16">
        <f>ROUND($T$91*$V$91,2)</f>
        <v>0</v>
      </c>
      <c r="Z91" s="16">
        <f>ROUND($Y$91+$X$91,2)</f>
        <v>0</v>
      </c>
      <c r="AA91" s="47" t="s">
        <v>148</v>
      </c>
      <c r="AB91" s="47"/>
    </row>
    <row r="92" spans="1:28" s="1" customFormat="1" ht="66.95" customHeight="1" outlineLevel="6" x14ac:dyDescent="0.2">
      <c r="A92" s="11"/>
      <c r="B92" s="12" t="s">
        <v>153</v>
      </c>
      <c r="C92" s="13" t="s">
        <v>70</v>
      </c>
      <c r="D92" s="13"/>
      <c r="E92" s="13"/>
      <c r="F92" s="13"/>
      <c r="G92" s="13"/>
      <c r="H92" s="14">
        <v>18.100000000000001</v>
      </c>
      <c r="I92" s="14">
        <v>18.100000000000001</v>
      </c>
      <c r="J92" s="14">
        <v>18.100000000000001</v>
      </c>
      <c r="K92" s="14">
        <v>18.100000000000001</v>
      </c>
      <c r="L92" s="14">
        <v>14.4</v>
      </c>
      <c r="M92" s="14">
        <v>8.5</v>
      </c>
      <c r="N92" s="14">
        <v>3.7</v>
      </c>
      <c r="O92" s="14">
        <v>8.5</v>
      </c>
      <c r="P92" s="14">
        <v>2.6</v>
      </c>
      <c r="Q92" s="14">
        <v>18.100000000000001</v>
      </c>
      <c r="R92" s="14">
        <f>$H$92+$I$92+$J$92+$K$92+$L$92+$M$92+$N$92+$O$92+$P$92+$Q$92</f>
        <v>128.20000000000002</v>
      </c>
      <c r="S92" s="17">
        <v>1</v>
      </c>
      <c r="T92" s="16">
        <f>ROUND($R$92*$S$92,3)</f>
        <v>128.19999999999999</v>
      </c>
      <c r="U92" s="37"/>
      <c r="V92" s="38"/>
      <c r="W92" s="35">
        <f>ROUND($V$92+$U$92,2)</f>
        <v>0</v>
      </c>
      <c r="X92" s="16">
        <f>ROUND($R$92*$U$92,2)</f>
        <v>0</v>
      </c>
      <c r="Y92" s="16">
        <f>ROUND($T$92*$V$92,2)</f>
        <v>0</v>
      </c>
      <c r="Z92" s="16">
        <f>ROUND($Y$92+$X$92,2)</f>
        <v>0</v>
      </c>
      <c r="AA92" s="47" t="s">
        <v>148</v>
      </c>
      <c r="AB92" s="47"/>
    </row>
    <row r="93" spans="1:28" s="1" customFormat="1" ht="66.95" customHeight="1" outlineLevel="6" x14ac:dyDescent="0.2">
      <c r="A93" s="11"/>
      <c r="B93" s="12" t="s">
        <v>154</v>
      </c>
      <c r="C93" s="13" t="s">
        <v>70</v>
      </c>
      <c r="D93" s="13"/>
      <c r="E93" s="13"/>
      <c r="F93" s="13"/>
      <c r="G93" s="13"/>
      <c r="H93" s="14">
        <v>8.6</v>
      </c>
      <c r="I93" s="14">
        <v>8.1</v>
      </c>
      <c r="J93" s="14">
        <v>9.6</v>
      </c>
      <c r="K93" s="14">
        <v>12.4</v>
      </c>
      <c r="L93" s="14">
        <v>34.700000000000003</v>
      </c>
      <c r="M93" s="14">
        <v>62.3</v>
      </c>
      <c r="N93" s="14">
        <v>34.700000000000003</v>
      </c>
      <c r="O93" s="14">
        <v>44.9</v>
      </c>
      <c r="P93" s="14">
        <v>40.700000000000003</v>
      </c>
      <c r="Q93" s="14">
        <v>12.4</v>
      </c>
      <c r="R93" s="14">
        <f>$H$93+$I$93+$J$93+$K$93+$L$93+$M$93+$N$93+$O$93+$P$93+$Q$93</f>
        <v>268.39999999999998</v>
      </c>
      <c r="S93" s="17">
        <v>1</v>
      </c>
      <c r="T93" s="16">
        <f>ROUND($R$93*$S$93,3)</f>
        <v>268.39999999999998</v>
      </c>
      <c r="U93" s="37"/>
      <c r="V93" s="38"/>
      <c r="W93" s="35">
        <f>ROUND($V$93+$U$93,2)</f>
        <v>0</v>
      </c>
      <c r="X93" s="16">
        <f>ROUND($R$93*$U$93,2)</f>
        <v>0</v>
      </c>
      <c r="Y93" s="16">
        <f>ROUND($T$93*$V$93,2)</f>
        <v>0</v>
      </c>
      <c r="Z93" s="16">
        <f>ROUND($Y$93+$X$93,2)</f>
        <v>0</v>
      </c>
      <c r="AA93" s="47" t="s">
        <v>148</v>
      </c>
      <c r="AB93" s="47"/>
    </row>
    <row r="94" spans="1:28" s="1" customFormat="1" ht="66.95" customHeight="1" outlineLevel="6" x14ac:dyDescent="0.2">
      <c r="A94" s="11"/>
      <c r="B94" s="12" t="s">
        <v>155</v>
      </c>
      <c r="C94" s="13" t="s">
        <v>70</v>
      </c>
      <c r="D94" s="13"/>
      <c r="E94" s="13"/>
      <c r="F94" s="13"/>
      <c r="G94" s="13"/>
      <c r="H94" s="16"/>
      <c r="I94" s="16"/>
      <c r="J94" s="16"/>
      <c r="K94" s="16"/>
      <c r="L94" s="14">
        <v>27.9</v>
      </c>
      <c r="M94" s="14">
        <v>35.9</v>
      </c>
      <c r="N94" s="16"/>
      <c r="O94" s="16"/>
      <c r="P94" s="14">
        <v>25.9</v>
      </c>
      <c r="Q94" s="14">
        <v>22.1</v>
      </c>
      <c r="R94" s="14">
        <f>$H$94+$I$94+$J$94+$K$94+$L$94+$M$94+$N$94+$O$94+$P$94+$Q$94</f>
        <v>111.79999999999998</v>
      </c>
      <c r="S94" s="17">
        <v>1</v>
      </c>
      <c r="T94" s="16">
        <f>ROUND($R$94*$S$94,3)</f>
        <v>111.8</v>
      </c>
      <c r="U94" s="37"/>
      <c r="V94" s="38"/>
      <c r="W94" s="35">
        <f>ROUND($V$94+$U$94,2)</f>
        <v>0</v>
      </c>
      <c r="X94" s="16">
        <f>ROUND($R$94*$U$94,2)</f>
        <v>0</v>
      </c>
      <c r="Y94" s="16">
        <f>ROUND($T$94*$V$94,2)</f>
        <v>0</v>
      </c>
      <c r="Z94" s="16">
        <f>ROUND($Y$94+$X$94,2)</f>
        <v>0</v>
      </c>
      <c r="AA94" s="47" t="s">
        <v>148</v>
      </c>
      <c r="AB94" s="47"/>
    </row>
    <row r="95" spans="1:28" s="1" customFormat="1" ht="66.95" customHeight="1" outlineLevel="6" x14ac:dyDescent="0.2">
      <c r="A95" s="11"/>
      <c r="B95" s="12" t="s">
        <v>156</v>
      </c>
      <c r="C95" s="13" t="s">
        <v>70</v>
      </c>
      <c r="D95" s="13"/>
      <c r="E95" s="13"/>
      <c r="F95" s="13"/>
      <c r="G95" s="13"/>
      <c r="H95" s="14">
        <v>35.4</v>
      </c>
      <c r="I95" s="16"/>
      <c r="J95" s="14">
        <v>57.1</v>
      </c>
      <c r="K95" s="14">
        <v>72.099999999999994</v>
      </c>
      <c r="L95" s="16"/>
      <c r="M95" s="16"/>
      <c r="N95" s="16"/>
      <c r="O95" s="16"/>
      <c r="P95" s="16"/>
      <c r="Q95" s="14">
        <v>49.9</v>
      </c>
      <c r="R95" s="14">
        <f>$H$95+$I$95+$J$95+$K$95+$L$95+$M$95+$N$95+$O$95+$P$95+$Q$95</f>
        <v>214.5</v>
      </c>
      <c r="S95" s="17">
        <v>1</v>
      </c>
      <c r="T95" s="16">
        <f>ROUND($R$95*$S$95,3)</f>
        <v>214.5</v>
      </c>
      <c r="U95" s="37"/>
      <c r="V95" s="38"/>
      <c r="W95" s="35">
        <f>ROUND($V$95+$U$95,2)</f>
        <v>0</v>
      </c>
      <c r="X95" s="16">
        <f>ROUND($R$95*$U$95,2)</f>
        <v>0</v>
      </c>
      <c r="Y95" s="16">
        <f>ROUND($T$95*$V$95,2)</f>
        <v>0</v>
      </c>
      <c r="Z95" s="16">
        <f>ROUND($Y$95+$X$95,2)</f>
        <v>0</v>
      </c>
      <c r="AA95" s="47" t="s">
        <v>148</v>
      </c>
      <c r="AB95" s="47"/>
    </row>
    <row r="96" spans="1:28" s="1" customFormat="1" ht="66.95" customHeight="1" outlineLevel="6" x14ac:dyDescent="0.2">
      <c r="A96" s="11"/>
      <c r="B96" s="12" t="s">
        <v>157</v>
      </c>
      <c r="C96" s="13" t="s">
        <v>70</v>
      </c>
      <c r="D96" s="13"/>
      <c r="E96" s="13"/>
      <c r="F96" s="13"/>
      <c r="G96" s="13"/>
      <c r="H96" s="14">
        <v>25.3</v>
      </c>
      <c r="I96" s="14">
        <v>56</v>
      </c>
      <c r="J96" s="14">
        <v>14.3</v>
      </c>
      <c r="K96" s="16"/>
      <c r="L96" s="16"/>
      <c r="M96" s="16"/>
      <c r="N96" s="16"/>
      <c r="O96" s="16"/>
      <c r="P96" s="16"/>
      <c r="Q96" s="16"/>
      <c r="R96" s="14">
        <f>$H$96+$I$96+$J$96+$K$96+$L$96+$M$96+$N$96+$O$96+$P$96+$Q$96</f>
        <v>95.6</v>
      </c>
      <c r="S96" s="17">
        <v>1</v>
      </c>
      <c r="T96" s="16">
        <f>ROUND($R$96*$S$96,3)</f>
        <v>95.6</v>
      </c>
      <c r="U96" s="37"/>
      <c r="V96" s="38"/>
      <c r="W96" s="35">
        <f>ROUND($V$96+$U$96,2)</f>
        <v>0</v>
      </c>
      <c r="X96" s="16">
        <f>ROUND($R$96*$U$96,2)</f>
        <v>0</v>
      </c>
      <c r="Y96" s="16">
        <f>ROUND($T$96*$V$96,2)</f>
        <v>0</v>
      </c>
      <c r="Z96" s="16">
        <f>ROUND($Y$96+$X$96,2)</f>
        <v>0</v>
      </c>
      <c r="AA96" s="47" t="s">
        <v>148</v>
      </c>
      <c r="AB96" s="47"/>
    </row>
    <row r="97" spans="1:28" s="1" customFormat="1" ht="66.95" customHeight="1" outlineLevel="6" x14ac:dyDescent="0.2">
      <c r="A97" s="11"/>
      <c r="B97" s="12" t="s">
        <v>158</v>
      </c>
      <c r="C97" s="13" t="s">
        <v>70</v>
      </c>
      <c r="D97" s="13"/>
      <c r="E97" s="13"/>
      <c r="F97" s="13"/>
      <c r="G97" s="13"/>
      <c r="H97" s="16"/>
      <c r="I97" s="16"/>
      <c r="J97" s="14">
        <v>89.1</v>
      </c>
      <c r="K97" s="16"/>
      <c r="L97" s="16"/>
      <c r="M97" s="16"/>
      <c r="N97" s="16"/>
      <c r="O97" s="16"/>
      <c r="P97" s="16"/>
      <c r="Q97" s="16"/>
      <c r="R97" s="14">
        <f>$H$97+$I$97+$J$97+$K$97+$L$97+$M$97+$N$97+$O$97+$P$97+$Q$97</f>
        <v>89.1</v>
      </c>
      <c r="S97" s="17">
        <v>1</v>
      </c>
      <c r="T97" s="16">
        <f>ROUND($R$97*$S$97,3)</f>
        <v>89.1</v>
      </c>
      <c r="U97" s="37"/>
      <c r="V97" s="38"/>
      <c r="W97" s="35">
        <f>ROUND($V$97+$U$97,2)</f>
        <v>0</v>
      </c>
      <c r="X97" s="16">
        <f>ROUND($R$97*$U$97,2)</f>
        <v>0</v>
      </c>
      <c r="Y97" s="16">
        <f>ROUND($T$97*$V$97,2)</f>
        <v>0</v>
      </c>
      <c r="Z97" s="16">
        <f>ROUND($Y$97+$X$97,2)</f>
        <v>0</v>
      </c>
      <c r="AA97" s="47" t="s">
        <v>148</v>
      </c>
      <c r="AB97" s="47"/>
    </row>
    <row r="98" spans="1:28" s="1" customFormat="1" ht="12" customHeight="1" outlineLevel="5" x14ac:dyDescent="0.2">
      <c r="A98" s="7"/>
      <c r="B98" s="8" t="s">
        <v>159</v>
      </c>
      <c r="C98" s="9"/>
      <c r="D98" s="9"/>
      <c r="E98" s="9"/>
      <c r="F98" s="9"/>
      <c r="G98" s="9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40"/>
      <c r="V98" s="40"/>
      <c r="W98" s="10"/>
      <c r="X98" s="10">
        <f>ROUND($X$99+$X$100+$X$101,2)</f>
        <v>0</v>
      </c>
      <c r="Y98" s="10">
        <f>ROUND($Y$99+$Y$100+$Y$101,2)</f>
        <v>0</v>
      </c>
      <c r="Z98" s="10">
        <f>ROUND($Z$99+$Z$100+$Z$101,2)</f>
        <v>0</v>
      </c>
      <c r="AA98" s="40"/>
      <c r="AB98" s="40"/>
    </row>
    <row r="99" spans="1:28" s="1" customFormat="1" ht="78" customHeight="1" outlineLevel="6" x14ac:dyDescent="0.2">
      <c r="A99" s="11"/>
      <c r="B99" s="12" t="s">
        <v>160</v>
      </c>
      <c r="C99" s="13" t="s">
        <v>70</v>
      </c>
      <c r="D99" s="13"/>
      <c r="E99" s="13"/>
      <c r="F99" s="13"/>
      <c r="G99" s="13"/>
      <c r="H99" s="14">
        <v>938</v>
      </c>
      <c r="I99" s="15">
        <v>1064.4000000000001</v>
      </c>
      <c r="J99" s="14">
        <v>894.5</v>
      </c>
      <c r="K99" s="15">
        <v>1303.5</v>
      </c>
      <c r="L99" s="14">
        <v>987.1</v>
      </c>
      <c r="M99" s="15">
        <v>1201</v>
      </c>
      <c r="N99" s="14">
        <v>787.7</v>
      </c>
      <c r="O99" s="15">
        <v>1201.5</v>
      </c>
      <c r="P99" s="14">
        <v>989.2</v>
      </c>
      <c r="Q99" s="15">
        <v>1436.1</v>
      </c>
      <c r="R99" s="14">
        <f>$H$99+$I$99+$J$99+$K$99+$L$99+$M$99+$N$99+$O$99+$P$99+$Q$99</f>
        <v>10803.000000000002</v>
      </c>
      <c r="S99" s="17">
        <v>1</v>
      </c>
      <c r="T99" s="16">
        <f>ROUND($R$99*$S$99,3)</f>
        <v>10803</v>
      </c>
      <c r="U99" s="37"/>
      <c r="V99" s="38"/>
      <c r="W99" s="35">
        <f>ROUND($V$99+$U$99,2)</f>
        <v>0</v>
      </c>
      <c r="X99" s="16">
        <f>ROUND($R$99*$U$99,2)</f>
        <v>0</v>
      </c>
      <c r="Y99" s="16">
        <f>ROUND($T$99*$V$99,2)</f>
        <v>0</v>
      </c>
      <c r="Z99" s="16">
        <f>ROUND($Y$99+$X$99,2)</f>
        <v>0</v>
      </c>
      <c r="AA99" s="47" t="s">
        <v>161</v>
      </c>
      <c r="AB99" s="47"/>
    </row>
    <row r="100" spans="1:28" s="1" customFormat="1" ht="78" customHeight="1" outlineLevel="6" x14ac:dyDescent="0.2">
      <c r="A100" s="11"/>
      <c r="B100" s="12" t="s">
        <v>162</v>
      </c>
      <c r="C100" s="13" t="s">
        <v>70</v>
      </c>
      <c r="D100" s="13"/>
      <c r="E100" s="13"/>
      <c r="F100" s="13"/>
      <c r="G100" s="13"/>
      <c r="H100" s="14">
        <v>765.6</v>
      </c>
      <c r="I100" s="14">
        <v>415.7</v>
      </c>
      <c r="J100" s="14">
        <v>663.7</v>
      </c>
      <c r="K100" s="15">
        <v>1005.1</v>
      </c>
      <c r="L100" s="14">
        <v>404.3</v>
      </c>
      <c r="M100" s="14">
        <v>734.8</v>
      </c>
      <c r="N100" s="14">
        <v>394.9</v>
      </c>
      <c r="O100" s="14">
        <v>734.8</v>
      </c>
      <c r="P100" s="14">
        <v>381.8</v>
      </c>
      <c r="Q100" s="15">
        <v>1098.9000000000001</v>
      </c>
      <c r="R100" s="14">
        <f>$H$100+$I$100+$J$100+$K$100+$L$100+$M$100+$N$100+$O$100+$P$100+$Q$100</f>
        <v>6599.6</v>
      </c>
      <c r="S100" s="17">
        <v>1</v>
      </c>
      <c r="T100" s="16">
        <f>ROUND($R$100*$S$100,3)</f>
        <v>6599.6</v>
      </c>
      <c r="U100" s="37"/>
      <c r="V100" s="38"/>
      <c r="W100" s="35">
        <f>ROUND($V$100+$U$100,2)</f>
        <v>0</v>
      </c>
      <c r="X100" s="16">
        <f>ROUND($R$100*$U$100,2)</f>
        <v>0</v>
      </c>
      <c r="Y100" s="16">
        <f>ROUND($T$100*$V$100,2)</f>
        <v>0</v>
      </c>
      <c r="Z100" s="16">
        <f>ROUND($Y$100+$X$100,2)</f>
        <v>0</v>
      </c>
      <c r="AA100" s="47" t="s">
        <v>161</v>
      </c>
      <c r="AB100" s="47"/>
    </row>
    <row r="101" spans="1:28" s="1" customFormat="1" ht="78" customHeight="1" outlineLevel="6" x14ac:dyDescent="0.2">
      <c r="A101" s="11"/>
      <c r="B101" s="12" t="s">
        <v>163</v>
      </c>
      <c r="C101" s="13" t="s">
        <v>70</v>
      </c>
      <c r="D101" s="13"/>
      <c r="E101" s="13"/>
      <c r="F101" s="13"/>
      <c r="G101" s="13"/>
      <c r="H101" s="14">
        <v>174.8</v>
      </c>
      <c r="I101" s="14">
        <v>25.5</v>
      </c>
      <c r="J101" s="14">
        <v>38.9</v>
      </c>
      <c r="K101" s="14">
        <v>130.1</v>
      </c>
      <c r="L101" s="14">
        <v>44.5</v>
      </c>
      <c r="M101" s="14">
        <v>106.7</v>
      </c>
      <c r="N101" s="14">
        <v>64.7</v>
      </c>
      <c r="O101" s="14">
        <v>106.7</v>
      </c>
      <c r="P101" s="14">
        <v>70.099999999999994</v>
      </c>
      <c r="Q101" s="14">
        <v>143.9</v>
      </c>
      <c r="R101" s="14">
        <f>$H$101+$I$101+$J$101+$K$101+$L$101+$M$101+$N$101+$O$101+$P$101+$Q$101</f>
        <v>905.90000000000009</v>
      </c>
      <c r="S101" s="17">
        <v>1</v>
      </c>
      <c r="T101" s="16">
        <f>ROUND($R$101*$S$101,3)</f>
        <v>905.9</v>
      </c>
      <c r="U101" s="37"/>
      <c r="V101" s="38"/>
      <c r="W101" s="35">
        <f>ROUND($V$101+$U$101,2)</f>
        <v>0</v>
      </c>
      <c r="X101" s="16">
        <f>ROUND($R$101*$U$101,2)</f>
        <v>0</v>
      </c>
      <c r="Y101" s="16">
        <f>ROUND($T$101*$V$101,2)</f>
        <v>0</v>
      </c>
      <c r="Z101" s="16">
        <f>ROUND($Y$101+$X$101,2)</f>
        <v>0</v>
      </c>
      <c r="AA101" s="47" t="s">
        <v>161</v>
      </c>
      <c r="AB101" s="47"/>
    </row>
    <row r="102" spans="1:28" s="4" customFormat="1" ht="12" customHeight="1" x14ac:dyDescent="0.2">
      <c r="A102" s="18"/>
      <c r="B102" s="19" t="s">
        <v>164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41"/>
      <c r="V102" s="41"/>
      <c r="W102" s="20"/>
      <c r="X102" s="21"/>
      <c r="Y102" s="21"/>
      <c r="Z102" s="21">
        <f>ROUND($Z$13,2)</f>
        <v>0</v>
      </c>
      <c r="AA102" s="21"/>
      <c r="AB102" s="21"/>
    </row>
    <row r="103" spans="1:28" s="1" customFormat="1" ht="11.1" customHeight="1" x14ac:dyDescent="0.2">
      <c r="A103" s="22"/>
      <c r="B103" s="23" t="s">
        <v>165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42"/>
      <c r="V103" s="42"/>
      <c r="W103" s="24"/>
      <c r="X103" s="24"/>
      <c r="Z103" s="16"/>
      <c r="AA103" s="16"/>
      <c r="AB103" s="16"/>
    </row>
    <row r="104" spans="1:28" s="25" customFormat="1" ht="11.1" customHeight="1" x14ac:dyDescent="0.2">
      <c r="A104" s="26"/>
      <c r="B104" s="27" t="s">
        <v>166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43"/>
      <c r="V104" s="43"/>
      <c r="W104" s="28"/>
      <c r="X104" s="28"/>
      <c r="Y104" s="28"/>
      <c r="Z104" s="29">
        <f>ROUND($Y$13,2)</f>
        <v>0</v>
      </c>
      <c r="AA104" s="30"/>
      <c r="AB104" s="30"/>
    </row>
    <row r="105" spans="1:28" s="25" customFormat="1" ht="11.1" customHeight="1" x14ac:dyDescent="0.2">
      <c r="A105" s="26"/>
      <c r="B105" s="27" t="s">
        <v>167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43"/>
      <c r="V105" s="43"/>
      <c r="W105" s="28"/>
      <c r="X105" s="28"/>
      <c r="Y105" s="28"/>
      <c r="Z105" s="31">
        <f>ROUND($X$13,2)</f>
        <v>0</v>
      </c>
      <c r="AA105" s="32"/>
      <c r="AB105" s="32"/>
    </row>
    <row r="106" spans="1:28" s="25" customFormat="1" ht="11.1" customHeight="1" x14ac:dyDescent="0.2">
      <c r="A106" s="26"/>
      <c r="B106" s="27" t="s">
        <v>168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43"/>
      <c r="V106" s="43"/>
      <c r="W106" s="28"/>
      <c r="X106" s="28"/>
      <c r="Y106" s="28"/>
      <c r="Z106" s="31">
        <f>ROUND(($Z$102)*0.166666666666666,2)</f>
        <v>0</v>
      </c>
      <c r="AA106" s="32"/>
      <c r="AB106" s="32"/>
    </row>
    <row r="107" spans="1:28" s="1" customFormat="1" ht="44.1" customHeight="1" x14ac:dyDescent="0.2">
      <c r="A107" s="24"/>
      <c r="B107" s="33" t="s">
        <v>169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42"/>
      <c r="V107" s="42"/>
      <c r="W107" s="24"/>
      <c r="X107" s="28">
        <f>ROUND($X$108+$X$109+$X$110+$X$111+$X$112+$X$113+$X$114+$X$115+$X$116+$X$117+$X$118+$X$119,2)</f>
        <v>0</v>
      </c>
      <c r="Y107" s="28">
        <f>ROUND($Y$108+$Y$109+$Y$110+$Y$111+$Y$112+$Y$113+$Y$114+$Y$115+$Y$116+$Y$117+$Y$118+$Y$119,2)</f>
        <v>0</v>
      </c>
      <c r="Z107" s="28">
        <f>ROUND($Z$108+$Z$109+$Z$110+$Z$111+$Z$112+$Z$113+$Z$114+$Z$115+$Z$116+$Z$117+$Z$118+$Z$119,2)</f>
        <v>0</v>
      </c>
      <c r="AA107" s="24"/>
      <c r="AB107" s="24"/>
    </row>
    <row r="108" spans="1:28" s="1" customFormat="1" ht="11.1" customHeight="1" x14ac:dyDescent="0.2">
      <c r="A108" s="38"/>
      <c r="B108" s="38"/>
      <c r="C108" s="38"/>
      <c r="D108" s="42"/>
      <c r="E108" s="42"/>
      <c r="F108" s="42"/>
      <c r="G108" s="42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45">
        <f>$F$108+$G$108+$H$108+$I$108+$J$108+$K$108+$L$108+$M$108+$N$108+$O$108+$P$108+$Q$108</f>
        <v>0</v>
      </c>
      <c r="S108" s="46">
        <v>1</v>
      </c>
      <c r="T108" s="45">
        <f>ROUND($R$108*$S$108,3)</f>
        <v>0</v>
      </c>
      <c r="U108" s="38"/>
      <c r="V108" s="38"/>
      <c r="W108" s="45">
        <f>ROUND($V$108+$U$108,2)</f>
        <v>0</v>
      </c>
      <c r="X108" s="45">
        <f>ROUND($R$108*$U$108,2)</f>
        <v>0</v>
      </c>
      <c r="Y108" s="45">
        <f>ROUND($T$108*$V$108,2)</f>
        <v>0</v>
      </c>
      <c r="Z108" s="45">
        <f>ROUND($Y$108+$X$108,2)</f>
        <v>0</v>
      </c>
      <c r="AA108" s="42"/>
      <c r="AB108" s="38"/>
    </row>
    <row r="109" spans="1:28" s="1" customFormat="1" ht="11.1" customHeight="1" x14ac:dyDescent="0.2">
      <c r="A109" s="38"/>
      <c r="B109" s="38"/>
      <c r="C109" s="38"/>
      <c r="D109" s="42"/>
      <c r="E109" s="42"/>
      <c r="F109" s="42"/>
      <c r="G109" s="42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45">
        <f>$F$109+$G$109+$H$109+$I$109+$J$109+$K$109+$L$109+$M$109+$N$109+$O$109+$P$109+$Q$109</f>
        <v>0</v>
      </c>
      <c r="S109" s="46">
        <v>1</v>
      </c>
      <c r="T109" s="45">
        <f>ROUND($R$109*$S$109,3)</f>
        <v>0</v>
      </c>
      <c r="U109" s="38"/>
      <c r="V109" s="38"/>
      <c r="W109" s="45">
        <f>ROUND($V$109+$U$109,2)</f>
        <v>0</v>
      </c>
      <c r="X109" s="45">
        <f>ROUND($R$109*$U$109,2)</f>
        <v>0</v>
      </c>
      <c r="Y109" s="45">
        <f>ROUND($T$109*$V$109,2)</f>
        <v>0</v>
      </c>
      <c r="Z109" s="45">
        <f>ROUND($Y$109+$X$109,2)</f>
        <v>0</v>
      </c>
      <c r="AA109" s="42"/>
      <c r="AB109" s="38"/>
    </row>
    <row r="110" spans="1:28" s="1" customFormat="1" ht="11.1" customHeight="1" x14ac:dyDescent="0.2">
      <c r="A110" s="38"/>
      <c r="B110" s="38"/>
      <c r="C110" s="38"/>
      <c r="D110" s="42"/>
      <c r="E110" s="42"/>
      <c r="F110" s="42"/>
      <c r="G110" s="42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45">
        <f>$F$110+$G$110+$H$110+$I$110+$J$110+$K$110+$L$110+$M$110+$N$110+$O$110+$P$110+$Q$110</f>
        <v>0</v>
      </c>
      <c r="S110" s="46">
        <v>1</v>
      </c>
      <c r="T110" s="45">
        <f>ROUND($R$110*$S$110,3)</f>
        <v>0</v>
      </c>
      <c r="U110" s="38"/>
      <c r="V110" s="38"/>
      <c r="W110" s="45">
        <f>ROUND($V$110+$U$110,2)</f>
        <v>0</v>
      </c>
      <c r="X110" s="45">
        <f>ROUND($R$110*$U$110,2)</f>
        <v>0</v>
      </c>
      <c r="Y110" s="45">
        <f>ROUND($T$110*$V$110,2)</f>
        <v>0</v>
      </c>
      <c r="Z110" s="45">
        <f>ROUND($Y$110+$X$110,2)</f>
        <v>0</v>
      </c>
      <c r="AA110" s="42"/>
      <c r="AB110" s="38"/>
    </row>
    <row r="111" spans="1:28" s="1" customFormat="1" ht="11.1" customHeight="1" x14ac:dyDescent="0.2">
      <c r="A111" s="38"/>
      <c r="B111" s="38"/>
      <c r="C111" s="38"/>
      <c r="D111" s="42"/>
      <c r="E111" s="42"/>
      <c r="F111" s="42"/>
      <c r="G111" s="42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45">
        <f>$F$111+$G$111+$H$111+$I$111+$J$111+$K$111+$L$111+$M$111+$N$111+$O$111+$P$111+$Q$111</f>
        <v>0</v>
      </c>
      <c r="S111" s="46">
        <v>1</v>
      </c>
      <c r="T111" s="45">
        <f>ROUND($R$111*$S$111,3)</f>
        <v>0</v>
      </c>
      <c r="U111" s="38"/>
      <c r="V111" s="38"/>
      <c r="W111" s="45">
        <f>ROUND($V$111+$U$111,2)</f>
        <v>0</v>
      </c>
      <c r="X111" s="45">
        <f>ROUND($R$111*$U$111,2)</f>
        <v>0</v>
      </c>
      <c r="Y111" s="45">
        <f>ROUND($T$111*$V$111,2)</f>
        <v>0</v>
      </c>
      <c r="Z111" s="45">
        <f>ROUND($Y$111+$X$111,2)</f>
        <v>0</v>
      </c>
      <c r="AA111" s="42"/>
      <c r="AB111" s="38"/>
    </row>
    <row r="112" spans="1:28" s="1" customFormat="1" ht="11.1" customHeight="1" x14ac:dyDescent="0.2">
      <c r="A112" s="38"/>
      <c r="B112" s="38"/>
      <c r="C112" s="38"/>
      <c r="D112" s="42"/>
      <c r="E112" s="42"/>
      <c r="F112" s="42"/>
      <c r="G112" s="42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45">
        <f>$F$112+$G$112+$H$112+$I$112+$J$112+$K$112+$L$112+$M$112+$N$112+$O$112+$P$112+$Q$112</f>
        <v>0</v>
      </c>
      <c r="S112" s="46">
        <v>1</v>
      </c>
      <c r="T112" s="45">
        <f>ROUND($R$112*$S$112,3)</f>
        <v>0</v>
      </c>
      <c r="U112" s="38"/>
      <c r="V112" s="38"/>
      <c r="W112" s="45">
        <f>ROUND($V$112+$U$112,2)</f>
        <v>0</v>
      </c>
      <c r="X112" s="45">
        <f>ROUND($R$112*$U$112,2)</f>
        <v>0</v>
      </c>
      <c r="Y112" s="45">
        <f>ROUND($T$112*$V$112,2)</f>
        <v>0</v>
      </c>
      <c r="Z112" s="45">
        <f>ROUND($Y$112+$X$112,2)</f>
        <v>0</v>
      </c>
      <c r="AA112" s="42"/>
      <c r="AB112" s="38"/>
    </row>
    <row r="113" spans="1:28" s="1" customFormat="1" ht="11.1" customHeight="1" x14ac:dyDescent="0.2">
      <c r="A113" s="38"/>
      <c r="B113" s="38"/>
      <c r="C113" s="38"/>
      <c r="D113" s="42"/>
      <c r="E113" s="42"/>
      <c r="F113" s="42"/>
      <c r="G113" s="42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45">
        <f>$F$113+$G$113+$H$113+$I$113+$J$113+$K$113+$L$113+$M$113+$N$113+$O$113+$P$113+$Q$113</f>
        <v>0</v>
      </c>
      <c r="S113" s="46">
        <v>1</v>
      </c>
      <c r="T113" s="45">
        <f>ROUND($R$113*$S$113,3)</f>
        <v>0</v>
      </c>
      <c r="U113" s="38"/>
      <c r="V113" s="38"/>
      <c r="W113" s="45">
        <f>ROUND($V$113+$U$113,2)</f>
        <v>0</v>
      </c>
      <c r="X113" s="45">
        <f>ROUND($R$113*$U$113,2)</f>
        <v>0</v>
      </c>
      <c r="Y113" s="45">
        <f>ROUND($T$113*$V$113,2)</f>
        <v>0</v>
      </c>
      <c r="Z113" s="45">
        <f>ROUND($Y$113+$X$113,2)</f>
        <v>0</v>
      </c>
      <c r="AA113" s="42"/>
      <c r="AB113" s="38"/>
    </row>
    <row r="114" spans="1:28" s="1" customFormat="1" ht="11.1" customHeight="1" x14ac:dyDescent="0.2">
      <c r="A114" s="38"/>
      <c r="B114" s="38"/>
      <c r="C114" s="38"/>
      <c r="D114" s="42"/>
      <c r="E114" s="42"/>
      <c r="F114" s="42"/>
      <c r="G114" s="42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45">
        <f>$F$114+$G$114+$H$114+$I$114+$J$114+$K$114+$L$114+$M$114+$N$114+$O$114+$P$114+$Q$114</f>
        <v>0</v>
      </c>
      <c r="S114" s="46">
        <v>1</v>
      </c>
      <c r="T114" s="45">
        <f>ROUND($R$114*$S$114,3)</f>
        <v>0</v>
      </c>
      <c r="U114" s="38"/>
      <c r="V114" s="38"/>
      <c r="W114" s="45">
        <f>ROUND($V$114+$U$114,2)</f>
        <v>0</v>
      </c>
      <c r="X114" s="45">
        <f>ROUND($R$114*$U$114,2)</f>
        <v>0</v>
      </c>
      <c r="Y114" s="45">
        <f>ROUND($T$114*$V$114,2)</f>
        <v>0</v>
      </c>
      <c r="Z114" s="45">
        <f>ROUND($Y$114+$X$114,2)</f>
        <v>0</v>
      </c>
      <c r="AA114" s="42"/>
      <c r="AB114" s="38"/>
    </row>
    <row r="115" spans="1:28" s="1" customFormat="1" ht="11.1" customHeight="1" x14ac:dyDescent="0.2">
      <c r="A115" s="38"/>
      <c r="B115" s="38"/>
      <c r="C115" s="38"/>
      <c r="D115" s="42"/>
      <c r="E115" s="42"/>
      <c r="F115" s="42"/>
      <c r="G115" s="42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45">
        <f>$F$115+$G$115+$H$115+$I$115+$J$115+$K$115+$L$115+$M$115+$N$115+$O$115+$P$115+$Q$115</f>
        <v>0</v>
      </c>
      <c r="S115" s="46">
        <v>1</v>
      </c>
      <c r="T115" s="45">
        <f>ROUND($R$115*$S$115,3)</f>
        <v>0</v>
      </c>
      <c r="U115" s="38"/>
      <c r="V115" s="38"/>
      <c r="W115" s="45">
        <f>ROUND($V$115+$U$115,2)</f>
        <v>0</v>
      </c>
      <c r="X115" s="45">
        <f>ROUND($R$115*$U$115,2)</f>
        <v>0</v>
      </c>
      <c r="Y115" s="45">
        <f>ROUND($T$115*$V$115,2)</f>
        <v>0</v>
      </c>
      <c r="Z115" s="45">
        <f>ROUND($Y$115+$X$115,2)</f>
        <v>0</v>
      </c>
      <c r="AA115" s="42"/>
      <c r="AB115" s="38"/>
    </row>
    <row r="116" spans="1:28" s="1" customFormat="1" ht="11.1" customHeight="1" x14ac:dyDescent="0.2">
      <c r="A116" s="38"/>
      <c r="B116" s="38"/>
      <c r="C116" s="38"/>
      <c r="D116" s="42"/>
      <c r="E116" s="42"/>
      <c r="F116" s="42"/>
      <c r="G116" s="42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45">
        <f>$F$116+$G$116+$H$116+$I$116+$J$116+$K$116+$L$116+$M$116+$N$116+$O$116+$P$116+$Q$116</f>
        <v>0</v>
      </c>
      <c r="S116" s="46">
        <v>1</v>
      </c>
      <c r="T116" s="45">
        <f>ROUND($R$116*$S$116,3)</f>
        <v>0</v>
      </c>
      <c r="U116" s="38"/>
      <c r="V116" s="38"/>
      <c r="W116" s="45">
        <f>ROUND($V$116+$U$116,2)</f>
        <v>0</v>
      </c>
      <c r="X116" s="45">
        <f>ROUND($R$116*$U$116,2)</f>
        <v>0</v>
      </c>
      <c r="Y116" s="45">
        <f>ROUND($T$116*$V$116,2)</f>
        <v>0</v>
      </c>
      <c r="Z116" s="45">
        <f>ROUND($Y$116+$X$116,2)</f>
        <v>0</v>
      </c>
      <c r="AA116" s="42"/>
      <c r="AB116" s="38"/>
    </row>
    <row r="117" spans="1:28" s="1" customFormat="1" ht="11.1" customHeight="1" x14ac:dyDescent="0.2">
      <c r="A117" s="38"/>
      <c r="B117" s="38"/>
      <c r="C117" s="38"/>
      <c r="D117" s="42"/>
      <c r="E117" s="42"/>
      <c r="F117" s="42"/>
      <c r="G117" s="42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45">
        <f>$F$117+$G$117+$H$117+$I$117+$J$117+$K$117+$L$117+$M$117+$N$117+$O$117+$P$117+$Q$117</f>
        <v>0</v>
      </c>
      <c r="S117" s="46">
        <v>1</v>
      </c>
      <c r="T117" s="45">
        <f>ROUND($R$117*$S$117,3)</f>
        <v>0</v>
      </c>
      <c r="U117" s="38"/>
      <c r="V117" s="38"/>
      <c r="W117" s="45">
        <f>ROUND($V$117+$U$117,2)</f>
        <v>0</v>
      </c>
      <c r="X117" s="45">
        <f>ROUND($R$117*$U$117,2)</f>
        <v>0</v>
      </c>
      <c r="Y117" s="45">
        <f>ROUND($T$117*$V$117,2)</f>
        <v>0</v>
      </c>
      <c r="Z117" s="45">
        <f>ROUND($Y$117+$X$117,2)</f>
        <v>0</v>
      </c>
      <c r="AA117" s="42"/>
      <c r="AB117" s="38"/>
    </row>
    <row r="118" spans="1:28" s="1" customFormat="1" ht="11.1" customHeight="1" x14ac:dyDescent="0.2">
      <c r="A118" s="38"/>
      <c r="B118" s="38"/>
      <c r="C118" s="38"/>
      <c r="D118" s="42"/>
      <c r="E118" s="42"/>
      <c r="F118" s="42"/>
      <c r="G118" s="42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45">
        <f>$F$118+$G$118+$H$118+$I$118+$J$118+$K$118+$L$118+$M$118+$N$118+$O$118+$P$118+$Q$118</f>
        <v>0</v>
      </c>
      <c r="S118" s="46">
        <v>1</v>
      </c>
      <c r="T118" s="45">
        <f>ROUND($R$118*$S$118,3)</f>
        <v>0</v>
      </c>
      <c r="U118" s="38"/>
      <c r="V118" s="38"/>
      <c r="W118" s="45">
        <f>ROUND($V$118+$U$118,2)</f>
        <v>0</v>
      </c>
      <c r="X118" s="45">
        <f>ROUND($R$118*$U$118,2)</f>
        <v>0</v>
      </c>
      <c r="Y118" s="45">
        <f>ROUND($T$118*$V$118,2)</f>
        <v>0</v>
      </c>
      <c r="Z118" s="45">
        <f>ROUND($Y$118+$X$118,2)</f>
        <v>0</v>
      </c>
      <c r="AA118" s="42"/>
      <c r="AB118" s="38"/>
    </row>
    <row r="119" spans="1:28" s="1" customFormat="1" ht="11.1" customHeight="1" x14ac:dyDescent="0.2">
      <c r="A119" s="38"/>
      <c r="B119" s="38"/>
      <c r="C119" s="38"/>
      <c r="D119" s="42"/>
      <c r="E119" s="42"/>
      <c r="F119" s="42"/>
      <c r="G119" s="42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45">
        <f>$F$119+$G$119+$H$119+$I$119+$J$119+$K$119+$L$119+$M$119+$N$119+$O$119+$P$119+$Q$119</f>
        <v>0</v>
      </c>
      <c r="S119" s="46">
        <v>1</v>
      </c>
      <c r="T119" s="45">
        <f>ROUND($R$119*$S$119,3)</f>
        <v>0</v>
      </c>
      <c r="U119" s="38"/>
      <c r="V119" s="38"/>
      <c r="W119" s="45">
        <f>ROUND($V$119+$U$119,2)</f>
        <v>0</v>
      </c>
      <c r="X119" s="45">
        <f>ROUND($R$119*$U$119,2)</f>
        <v>0</v>
      </c>
      <c r="Y119" s="45">
        <f>ROUND($T$119*$V$119,2)</f>
        <v>0</v>
      </c>
      <c r="Z119" s="45">
        <f>ROUND($Y$119+$X$119,2)</f>
        <v>0</v>
      </c>
      <c r="AA119" s="42"/>
      <c r="AB119" s="38"/>
    </row>
    <row r="120" spans="1:28" s="1" customFormat="1" ht="11.1" customHeight="1" x14ac:dyDescent="0.2">
      <c r="U120" s="44"/>
      <c r="V120" s="44"/>
    </row>
    <row r="121" spans="1:28" s="1" customFormat="1" ht="11.1" customHeight="1" x14ac:dyDescent="0.2">
      <c r="A121" s="25" t="s">
        <v>170</v>
      </c>
    </row>
    <row r="122" spans="1:28" s="1" customFormat="1" ht="11.1" customHeight="1" x14ac:dyDescent="0.2"/>
    <row r="123" spans="1:28" s="1" customFormat="1" ht="11.1" customHeight="1" x14ac:dyDescent="0.2">
      <c r="A123" s="34"/>
      <c r="B123" s="1" t="s">
        <v>171</v>
      </c>
    </row>
    <row r="124" spans="1:28" s="1" customFormat="1" ht="11.1" customHeight="1" x14ac:dyDescent="0.2">
      <c r="A124" s="1" t="s">
        <v>172</v>
      </c>
    </row>
  </sheetData>
  <sheetProtection algorithmName="SHA-512" hashValue="Nm3+TfL44aqCG+XoTiJT8+5J4trm5an8/1r7IWG/NZXZJcR3URjeW4F+BQMhij3JhlksMcnbkTx8TjP8E/WJMw==" saltValue="EHhLs49klj2Z1g4ivIQi9g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2024-12-09T11:33:09Z</dcterms:modified>
</cp:coreProperties>
</file>