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еннее электроснабж-е\Претенденту Внутренее ЭС 4 этап ЖК Ритмы\"/>
    </mc:Choice>
  </mc:AlternateContent>
  <xr:revisionPtr revIDLastSave="0" documentId="13_ncr:1_{DFDD4D92-8174-47B3-8ACE-F30E898F9E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80" i="1" l="1"/>
  <c r="Q80" i="1"/>
  <c r="S80" i="1" s="1"/>
  <c r="X80" i="1" s="1"/>
  <c r="V79" i="1"/>
  <c r="Q79" i="1"/>
  <c r="W79" i="1" s="1"/>
  <c r="V78" i="1"/>
  <c r="Q78" i="1"/>
  <c r="S78" i="1" s="1"/>
  <c r="X78" i="1" s="1"/>
  <c r="V77" i="1"/>
  <c r="Q77" i="1"/>
  <c r="W77" i="1" s="1"/>
  <c r="V76" i="1"/>
  <c r="Q76" i="1"/>
  <c r="S76" i="1" s="1"/>
  <c r="X76" i="1" s="1"/>
  <c r="V75" i="1"/>
  <c r="Q75" i="1"/>
  <c r="W75" i="1" s="1"/>
  <c r="V74" i="1"/>
  <c r="Q74" i="1"/>
  <c r="S74" i="1" s="1"/>
  <c r="X74" i="1" s="1"/>
  <c r="V73" i="1"/>
  <c r="Q73" i="1"/>
  <c r="W73" i="1" s="1"/>
  <c r="V72" i="1"/>
  <c r="Q72" i="1"/>
  <c r="S72" i="1" s="1"/>
  <c r="X72" i="1" s="1"/>
  <c r="V71" i="1"/>
  <c r="Q71" i="1"/>
  <c r="W71" i="1" s="1"/>
  <c r="V70" i="1"/>
  <c r="Q70" i="1"/>
  <c r="S70" i="1" s="1"/>
  <c r="X70" i="1" s="1"/>
  <c r="V69" i="1"/>
  <c r="Q69" i="1"/>
  <c r="W69" i="1" s="1"/>
  <c r="W62" i="1"/>
  <c r="V62" i="1"/>
  <c r="S62" i="1"/>
  <c r="X62" i="1" s="1"/>
  <c r="Y62" i="1" s="1"/>
  <c r="Q62" i="1"/>
  <c r="W61" i="1"/>
  <c r="V61" i="1"/>
  <c r="S61" i="1"/>
  <c r="X61" i="1" s="1"/>
  <c r="Y61" i="1" s="1"/>
  <c r="Q61" i="1"/>
  <c r="W60" i="1"/>
  <c r="V60" i="1"/>
  <c r="S60" i="1"/>
  <c r="X60" i="1" s="1"/>
  <c r="Y60" i="1" s="1"/>
  <c r="Q60" i="1"/>
  <c r="W59" i="1"/>
  <c r="V59" i="1"/>
  <c r="S59" i="1"/>
  <c r="X59" i="1" s="1"/>
  <c r="Y59" i="1" s="1"/>
  <c r="Q59" i="1"/>
  <c r="W58" i="1"/>
  <c r="V58" i="1"/>
  <c r="S58" i="1"/>
  <c r="X58" i="1" s="1"/>
  <c r="Y58" i="1" s="1"/>
  <c r="Q58" i="1"/>
  <c r="W57" i="1"/>
  <c r="V57" i="1"/>
  <c r="S57" i="1"/>
  <c r="X57" i="1" s="1"/>
  <c r="Y57" i="1" s="1"/>
  <c r="Q57" i="1"/>
  <c r="W56" i="1"/>
  <c r="V56" i="1"/>
  <c r="S56" i="1"/>
  <c r="X56" i="1" s="1"/>
  <c r="Y56" i="1" s="1"/>
  <c r="Q56" i="1"/>
  <c r="W55" i="1"/>
  <c r="V55" i="1"/>
  <c r="S55" i="1"/>
  <c r="X55" i="1" s="1"/>
  <c r="Y55" i="1" s="1"/>
  <c r="Q55" i="1"/>
  <c r="W54" i="1"/>
  <c r="V54" i="1"/>
  <c r="S54" i="1"/>
  <c r="X54" i="1" s="1"/>
  <c r="Y54" i="1" s="1"/>
  <c r="Q54" i="1"/>
  <c r="W53" i="1"/>
  <c r="W52" i="1" s="1"/>
  <c r="V53" i="1"/>
  <c r="S53" i="1"/>
  <c r="X53" i="1" s="1"/>
  <c r="Q53" i="1"/>
  <c r="S52" i="1"/>
  <c r="V49" i="1"/>
  <c r="Q49" i="1"/>
  <c r="W49" i="1" s="1"/>
  <c r="V48" i="1"/>
  <c r="Q48" i="1"/>
  <c r="S48" i="1" s="1"/>
  <c r="X48" i="1" s="1"/>
  <c r="V47" i="1"/>
  <c r="Q47" i="1"/>
  <c r="W47" i="1" s="1"/>
  <c r="V46" i="1"/>
  <c r="Q46" i="1"/>
  <c r="S46" i="1" s="1"/>
  <c r="X46" i="1" s="1"/>
  <c r="V45" i="1"/>
  <c r="Q45" i="1"/>
  <c r="W45" i="1" s="1"/>
  <c r="V44" i="1"/>
  <c r="Q44" i="1"/>
  <c r="S44" i="1" s="1"/>
  <c r="X44" i="1" s="1"/>
  <c r="V43" i="1"/>
  <c r="Q43" i="1"/>
  <c r="W43" i="1" s="1"/>
  <c r="V42" i="1"/>
  <c r="Q42" i="1"/>
  <c r="S42" i="1" s="1"/>
  <c r="X42" i="1" s="1"/>
  <c r="V41" i="1"/>
  <c r="Q41" i="1"/>
  <c r="W41" i="1" s="1"/>
  <c r="V40" i="1"/>
  <c r="Q40" i="1"/>
  <c r="S40" i="1" s="1"/>
  <c r="X40" i="1" s="1"/>
  <c r="V39" i="1"/>
  <c r="Q39" i="1"/>
  <c r="W39" i="1" s="1"/>
  <c r="V38" i="1"/>
  <c r="Q38" i="1"/>
  <c r="S38" i="1" s="1"/>
  <c r="X38" i="1" s="1"/>
  <c r="W36" i="1"/>
  <c r="V36" i="1"/>
  <c r="S36" i="1"/>
  <c r="X36" i="1" s="1"/>
  <c r="Y36" i="1" s="1"/>
  <c r="Q36" i="1"/>
  <c r="W35" i="1"/>
  <c r="V35" i="1"/>
  <c r="S35" i="1"/>
  <c r="X35" i="1" s="1"/>
  <c r="Q35" i="1"/>
  <c r="W34" i="1"/>
  <c r="V33" i="1"/>
  <c r="Q33" i="1"/>
  <c r="S33" i="1" s="1"/>
  <c r="X33" i="1" s="1"/>
  <c r="V32" i="1"/>
  <c r="Q32" i="1"/>
  <c r="W32" i="1" s="1"/>
  <c r="V31" i="1"/>
  <c r="Q31" i="1"/>
  <c r="S31" i="1" s="1"/>
  <c r="X31" i="1" s="1"/>
  <c r="V30" i="1"/>
  <c r="Q30" i="1"/>
  <c r="W30" i="1" s="1"/>
  <c r="V29" i="1"/>
  <c r="Q29" i="1"/>
  <c r="S29" i="1" s="1"/>
  <c r="X29" i="1" s="1"/>
  <c r="V28" i="1"/>
  <c r="Q28" i="1"/>
  <c r="W28" i="1" s="1"/>
  <c r="W26" i="1"/>
  <c r="V26" i="1"/>
  <c r="S26" i="1"/>
  <c r="X26" i="1" s="1"/>
  <c r="Q26" i="1"/>
  <c r="W25" i="1"/>
  <c r="W23" i="1"/>
  <c r="V23" i="1"/>
  <c r="S23" i="1"/>
  <c r="X23" i="1" s="1"/>
  <c r="Q23" i="1"/>
  <c r="W22" i="1"/>
  <c r="V22" i="1"/>
  <c r="S22" i="1"/>
  <c r="X22" i="1" s="1"/>
  <c r="Q22" i="1"/>
  <c r="W21" i="1"/>
  <c r="W19" i="1" s="1"/>
  <c r="V21" i="1"/>
  <c r="S21" i="1"/>
  <c r="Q21" i="1"/>
  <c r="W18" i="1"/>
  <c r="V18" i="1"/>
  <c r="S18" i="1"/>
  <c r="X18" i="1" s="1"/>
  <c r="Q18" i="1"/>
  <c r="S17" i="1"/>
  <c r="W20" i="1" l="1"/>
  <c r="Y22" i="1"/>
  <c r="Y23" i="1"/>
  <c r="X34" i="1"/>
  <c r="Y35" i="1"/>
  <c r="Y34" i="1" s="1"/>
  <c r="W17" i="1"/>
  <c r="W15" i="1"/>
  <c r="W16" i="1"/>
  <c r="X21" i="1"/>
  <c r="S20" i="1"/>
  <c r="X52" i="1"/>
  <c r="X50" i="1"/>
  <c r="Y53" i="1"/>
  <c r="X51" i="1"/>
  <c r="X17" i="1"/>
  <c r="X15" i="1"/>
  <c r="Y18" i="1"/>
  <c r="X16" i="1"/>
  <c r="X25" i="1"/>
  <c r="Y26" i="1"/>
  <c r="S28" i="1"/>
  <c r="X28" i="1" s="1"/>
  <c r="W29" i="1"/>
  <c r="S30" i="1"/>
  <c r="X30" i="1" s="1"/>
  <c r="Y30" i="1" s="1"/>
  <c r="W31" i="1"/>
  <c r="Y31" i="1" s="1"/>
  <c r="S32" i="1"/>
  <c r="X32" i="1" s="1"/>
  <c r="Y32" i="1" s="1"/>
  <c r="W33" i="1"/>
  <c r="Y33" i="1" s="1"/>
  <c r="W38" i="1"/>
  <c r="S39" i="1"/>
  <c r="X39" i="1" s="1"/>
  <c r="Y39" i="1" s="1"/>
  <c r="W40" i="1"/>
  <c r="Y40" i="1" s="1"/>
  <c r="S41" i="1"/>
  <c r="X41" i="1" s="1"/>
  <c r="Y41" i="1" s="1"/>
  <c r="W42" i="1"/>
  <c r="Y42" i="1" s="1"/>
  <c r="S43" i="1"/>
  <c r="X43" i="1" s="1"/>
  <c r="Y43" i="1" s="1"/>
  <c r="W44" i="1"/>
  <c r="Y44" i="1" s="1"/>
  <c r="S45" i="1"/>
  <c r="X45" i="1" s="1"/>
  <c r="Y45" i="1" s="1"/>
  <c r="W46" i="1"/>
  <c r="Y46" i="1" s="1"/>
  <c r="S47" i="1"/>
  <c r="X47" i="1" s="1"/>
  <c r="Y47" i="1" s="1"/>
  <c r="W48" i="1"/>
  <c r="Y48" i="1" s="1"/>
  <c r="S49" i="1"/>
  <c r="X49" i="1" s="1"/>
  <c r="Y49" i="1" s="1"/>
  <c r="W51" i="1"/>
  <c r="S69" i="1"/>
  <c r="X69" i="1" s="1"/>
  <c r="W70" i="1"/>
  <c r="S71" i="1"/>
  <c r="X71" i="1" s="1"/>
  <c r="Y71" i="1" s="1"/>
  <c r="W72" i="1"/>
  <c r="Y72" i="1" s="1"/>
  <c r="S73" i="1"/>
  <c r="X73" i="1" s="1"/>
  <c r="Y73" i="1" s="1"/>
  <c r="W74" i="1"/>
  <c r="Y74" i="1" s="1"/>
  <c r="S75" i="1"/>
  <c r="X75" i="1" s="1"/>
  <c r="Y75" i="1" s="1"/>
  <c r="W76" i="1"/>
  <c r="Y76" i="1" s="1"/>
  <c r="S77" i="1"/>
  <c r="X77" i="1" s="1"/>
  <c r="Y77" i="1" s="1"/>
  <c r="W78" i="1"/>
  <c r="Y78" i="1" s="1"/>
  <c r="S79" i="1"/>
  <c r="X79" i="1" s="1"/>
  <c r="Y79" i="1" s="1"/>
  <c r="W80" i="1"/>
  <c r="Y80" i="1" s="1"/>
  <c r="W50" i="1"/>
  <c r="W68" i="1" l="1"/>
  <c r="W13" i="1"/>
  <c r="Y66" i="1" s="1"/>
  <c r="X13" i="1"/>
  <c r="Y65" i="1" s="1"/>
  <c r="Y51" i="1"/>
  <c r="Y52" i="1"/>
  <c r="V52" i="1" s="1"/>
  <c r="Y50" i="1"/>
  <c r="X37" i="1"/>
  <c r="W37" i="1"/>
  <c r="Y25" i="1"/>
  <c r="Y70" i="1"/>
  <c r="X20" i="1"/>
  <c r="X19" i="1"/>
  <c r="X14" i="1"/>
  <c r="Y21" i="1"/>
  <c r="W14" i="1"/>
  <c r="Y38" i="1"/>
  <c r="Y37" i="1" s="1"/>
  <c r="Y16" i="1"/>
  <c r="Y17" i="1"/>
  <c r="V17" i="1" s="1"/>
  <c r="Y15" i="1"/>
  <c r="W27" i="1"/>
  <c r="X68" i="1"/>
  <c r="Y69" i="1"/>
  <c r="Y68" i="1" s="1"/>
  <c r="X27" i="1"/>
  <c r="Y28" i="1"/>
  <c r="X24" i="1"/>
  <c r="W24" i="1"/>
  <c r="Y29" i="1"/>
  <c r="Y14" i="1" l="1"/>
  <c r="Y24" i="1"/>
  <c r="Y27" i="1"/>
  <c r="Y13" i="1"/>
  <c r="Y63" i="1" s="1"/>
  <c r="Y67" i="1" s="1"/>
  <c r="Y20" i="1"/>
  <c r="V20" i="1" s="1"/>
  <c r="Y19" i="1"/>
</calcChain>
</file>

<file path=xl/sharedStrings.xml><?xml version="1.0" encoding="utf-8"?>
<sst xmlns="http://schemas.openxmlformats.org/spreadsheetml/2006/main" count="206" uniqueCount="128">
  <si>
    <t>Приложение</t>
  </si>
  <si>
    <t>К договору</t>
  </si>
  <si>
    <t>Расшифровка стоимости работ</t>
  </si>
  <si>
    <t>(4 этап) ИЖД ЖК "ритмы"</t>
  </si>
  <si>
    <t>Устройство внутреннего электроснабжения Д53-55,58,59,64-67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</si>
  <si>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</si>
  <si>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</si>
  <si>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</si>
  <si>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</si>
  <si>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</si>
  <si>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</si>
  <si>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</si>
  <si>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</si>
  <si>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</si>
  <si>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</si>
  <si>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</si>
  <si>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</si>
  <si>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</si>
  <si>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</si>
  <si>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</si>
  <si>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</si>
  <si>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Тип 3 Д53</t>
  </si>
  <si>
    <t>Тип 2.1 Д54</t>
  </si>
  <si>
    <t>Тип 2 Д55</t>
  </si>
  <si>
    <t>Тип 5.1 Д58</t>
  </si>
  <si>
    <t>Тип 5 Д59</t>
  </si>
  <si>
    <t>Тип 6.1 Д64</t>
  </si>
  <si>
    <t>Тип 6.1 Д67</t>
  </si>
  <si>
    <t>Тип 4.1 Д65</t>
  </si>
  <si>
    <t>Тип 4.1 Д66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</si>
  <si>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</si>
  <si>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</si>
  <si>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</si>
  <si>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</si>
  <si>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</si>
  <si>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</si>
  <si>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</si>
  <si>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</si>
  <si>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</si>
  <si>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</si>
  <si>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</si>
  <si>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</si>
  <si>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</si>
  <si>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</si>
  <si>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</si>
  <si>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</si>
  <si>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</si>
  <si>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</si>
  <si>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</si>
  <si>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</si>
  <si>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</si>
  <si>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</si>
  <si>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</si>
  <si>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</si>
  <si>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</si>
  <si>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</si>
  <si>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</si>
  <si>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</si>
  <si>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</si>
  <si>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</si>
  <si>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</si>
  <si>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Внутренние инженерные сети</t>
  </si>
  <si>
    <t>Устройство внутреннего отопления</t>
  </si>
  <si>
    <t>Монтаж электрического котла</t>
  </si>
  <si>
    <t>шт</t>
  </si>
  <si>
    <t>Подключение кабелем 5х2,5 котла электрического, отопительного</t>
  </si>
  <si>
    <t>Подключение электрооборудования</t>
  </si>
  <si>
    <t>ФОТ включает в себя все расходные и крепежные материалы (скобы, хомуты, пена, саморезы и т.п.)</t>
  </si>
  <si>
    <t>Провод ПВС 3х0,75</t>
  </si>
  <si>
    <t>м.п.</t>
  </si>
  <si>
    <t>Вилка прямая 16А</t>
  </si>
  <si>
    <t>Устройство внутреннего электроснабжения</t>
  </si>
  <si>
    <t>Кабеленесущие изделия</t>
  </si>
  <si>
    <t>Труба гофрированная ПП гибкая легкая Ø20 с протяжкой</t>
  </si>
  <si>
    <t>Кабельные изделия</t>
  </si>
  <si>
    <t>Кабель ВВГнг(A)-LS 1х4 0,66кВ</t>
  </si>
  <si>
    <t>ФОТ включает в себя штробление, все расходные и крепежные материалы (скобы, заделки, наконечники, пена, саморезы, держатели и т.п.) Длина проложенных кабелей подтверждается исполнительными схемами и кабельным журналом при закрытии объемов работ по факту.</t>
  </si>
  <si>
    <t>Кабель ВВГнг(A)-LS 3х1,5 0,66кВ</t>
  </si>
  <si>
    <t>Кабель ВВГнг(A)-LS 3х2,5 0,66кВ</t>
  </si>
  <si>
    <t>Кабель ВВГнг(A)-LS 4х1,5 0,66кВ</t>
  </si>
  <si>
    <t>Кабель ВВГнг(A)-LS 1х25 0,66кВ</t>
  </si>
  <si>
    <t>Кабель ВВГнг(A)-LS 3х6 0,66кВ</t>
  </si>
  <si>
    <t>Оборудование светотехническое</t>
  </si>
  <si>
    <t>Патрон подвесной с клеммной колодкой Е27</t>
  </si>
  <si>
    <t>ФОТ включает в себя лампы накаливания,  все расходные и крепежные материалы (скобы, хомуты, пена, саморезы и т.п.)</t>
  </si>
  <si>
    <t>Светильник светодиодный настенный уличный Taco 1632 TECHNO LED 10W 4000K IP54 серый</t>
  </si>
  <si>
    <t>Elektrostandard</t>
  </si>
  <si>
    <t>Электромонтажные изделия</t>
  </si>
  <si>
    <t>Выключатель 2-клавишный ВС10-2-0-КБ 10А IP20 КВАРТА</t>
  </si>
  <si>
    <t>IEK</t>
  </si>
  <si>
    <t>Звонок электрический 220В с кнопкой</t>
  </si>
  <si>
    <t>Коробка уравнивания потенциалов 102х102х50 КУП1101-И</t>
  </si>
  <si>
    <t>HEGEL</t>
  </si>
  <si>
    <t>Включая монтажную пену противопожарную, сверление отверстий под коробку</t>
  </si>
  <si>
    <t>Коробка установочная блочная КУ1102 64х60 мм</t>
  </si>
  <si>
    <t>Розетка 1-местная скрытой установки с заземлением, шторками РСш10-3-КБ-20 16А IP20 КВАРТА</t>
  </si>
  <si>
    <t>Розетка с вилкой РШ/ВШ-25 25А 380В</t>
  </si>
  <si>
    <t>Коробка установочная двойная ГИПРОК 10142 RUVinil</t>
  </si>
  <si>
    <t>Коробка распаячная с крышкой наружная 85х85х50 IP54</t>
  </si>
  <si>
    <t>EKF</t>
  </si>
  <si>
    <t>Розетка 2-местная открытой установки с заземлением и крышкой РСш22-2-А IP54 16А AQUATIC</t>
  </si>
  <si>
    <t>Розетка 1-местная открытой установки с заземлением и крышкой Гермес PLUS IP54</t>
  </si>
  <si>
    <t>Коробка разветвительная для сплошных стен КР1101 102х102х50</t>
  </si>
  <si>
    <t>2-местная розетка IEK Рсш12-3-кб с заземляющим контактом, с защитными шторками 16а керамика кварта бел. ERK24-K01-16-K</t>
  </si>
  <si>
    <t>Электрооборудование</t>
  </si>
  <si>
    <t>Щиты распределительные</t>
  </si>
  <si>
    <t>Щит распределительно-учетный</t>
  </si>
  <si>
    <t>комплект</t>
  </si>
  <si>
    <t>Выключатель автоматический ВА47-29 1Р 10А 4,5кА С</t>
  </si>
  <si>
    <t>Выключатель автоматический ВА47-29 3Р 20А 4,5кА С</t>
  </si>
  <si>
    <t>Выключатель автоматический ВА47-29 3Р 25А 4,5кА С</t>
  </si>
  <si>
    <t>Выключатель автоматический дифференциального тока АВДТ 32 2Р 16A 30мА</t>
  </si>
  <si>
    <t>Счетчик электрической энергии трехфазный ФОБОС 3 230В 5(80) IQORL-D</t>
  </si>
  <si>
    <t>Таймер электронный на DIN-рейку астрономический ТЭ-АС-1мин/24ч-8on/off-16А-DIN</t>
  </si>
  <si>
    <t>TDM ELECTRIC</t>
  </si>
  <si>
    <t>Шина нулевая с заземлением на DIN-рейку</t>
  </si>
  <si>
    <t>Шина N, PE</t>
  </si>
  <si>
    <t>Щит учетно-распределительный встраиваемый ЩУРв-3/30зо-1 УХЛ3 IP31</t>
  </si>
  <si>
    <t>Выключатель автоматический ВА47-29 1Р 40А 4,5кА С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</si>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</sst>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F0E68C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4" fillId="4" borderId="5" xfId="0" applyNumberFormat="1" applyFont="1" applyFill="1" applyBorder="1" applyAlignment="1">
      <alignment horizontal="right"/>
    </xf>
    <xf numFmtId="4" fontId="5" fillId="5" borderId="5" xfId="0" applyNumberFormat="1" applyFont="1" applyFill="1" applyBorder="1" applyAlignment="1">
      <alignment horizontal="right"/>
    </xf>
    <xf numFmtId="4" fontId="4" fillId="5" borderId="5" xfId="0" applyNumberFormat="1" applyFont="1" applyFill="1" applyBorder="1" applyAlignment="1">
      <alignment horizontal="left"/>
    </xf>
    <xf numFmtId="4" fontId="4" fillId="5" borderId="5" xfId="0" applyNumberFormat="1" applyFont="1" applyFill="1" applyBorder="1" applyAlignment="1">
      <alignment horizontal="right"/>
    </xf>
    <xf numFmtId="4" fontId="1" fillId="0" borderId="5" xfId="0" applyNumberFormat="1" applyFont="1" applyBorder="1" applyAlignment="1">
      <alignment horizontal="left"/>
    </xf>
    <xf numFmtId="4" fontId="1" fillId="0" borderId="0" xfId="0" applyNumberFormat="1" applyFont="1" applyAlignment="1">
      <alignment horizontal="left"/>
    </xf>
    <xf numFmtId="4" fontId="7" fillId="0" borderId="5" xfId="0" applyNumberFormat="1" applyFont="1" applyBorder="1" applyAlignment="1">
      <alignment horizontal="left"/>
    </xf>
    <xf numFmtId="4" fontId="7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4" fillId="4" borderId="5" xfId="0" applyNumberFormat="1" applyFont="1" applyFill="1" applyBorder="1" applyAlignment="1" applyProtection="1">
      <alignment horizontal="right"/>
      <protection locked="0"/>
    </xf>
    <xf numFmtId="4" fontId="5" fillId="5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1" fillId="7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0E6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85"/>
  <sheetViews>
    <sheetView tabSelected="1" topLeftCell="A4" workbookViewId="0">
      <selection activeCell="T21" sqref="T2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55" t="s">
        <v>2</v>
      </c>
      <c r="B6" s="55"/>
      <c r="C6" s="55"/>
      <c r="D6" s="55"/>
      <c r="E6" s="55"/>
      <c r="F6" s="55"/>
      <c r="G6" s="55"/>
    </row>
    <row r="7" spans="1:27" s="2" customFormat="1" ht="12.95" customHeight="1" x14ac:dyDescent="0.2">
      <c r="A7" s="56" t="s">
        <v>3</v>
      </c>
      <c r="B7" s="56"/>
      <c r="C7" s="56"/>
      <c r="D7" s="56"/>
      <c r="E7" s="56"/>
      <c r="F7" s="56"/>
      <c r="G7" s="56"/>
    </row>
    <row r="8" spans="1:27" s="2" customFormat="1" ht="12.95" customHeight="1" x14ac:dyDescent="0.2">
      <c r="A8" s="56" t="s">
        <v>4</v>
      </c>
      <c r="B8" s="56"/>
      <c r="C8" s="56"/>
      <c r="D8" s="56"/>
      <c r="E8" s="56"/>
      <c r="F8" s="56"/>
      <c r="G8" s="56"/>
    </row>
    <row r="9" spans="1:27" s="1" customFormat="1" ht="11.1" customHeight="1" x14ac:dyDescent="0.2"/>
    <row r="10" spans="1:27" s="4" customFormat="1" ht="30" customHeight="1" x14ac:dyDescent="0.2">
      <c r="A10" s="57" t="s">
        <v>5</v>
      </c>
      <c r="B10" s="53" t="s">
        <v>6</v>
      </c>
      <c r="C10" s="57" t="s">
        <v>7</v>
      </c>
      <c r="D10" s="59" t="s">
        <v>8</v>
      </c>
      <c r="E10" s="59" t="s">
        <v>9</v>
      </c>
      <c r="F10" s="59" t="s">
        <v>10</v>
      </c>
      <c r="G10" s="57" t="s">
        <v>11</v>
      </c>
      <c r="H10" s="52" t="s">
        <v>12</v>
      </c>
      <c r="I10" s="52"/>
      <c r="J10" s="52"/>
      <c r="K10" s="52"/>
      <c r="L10" s="52"/>
      <c r="M10" s="52"/>
      <c r="N10" s="52"/>
      <c r="O10" s="52"/>
      <c r="P10" s="52"/>
      <c r="Q10" s="53" t="s">
        <v>13</v>
      </c>
      <c r="R10" s="53" t="s">
        <v>14</v>
      </c>
      <c r="S10" s="53" t="s">
        <v>15</v>
      </c>
      <c r="T10" s="52" t="s">
        <v>16</v>
      </c>
      <c r="U10" s="52"/>
      <c r="V10" s="52"/>
      <c r="W10" s="52" t="s">
        <v>17</v>
      </c>
      <c r="X10" s="52"/>
      <c r="Y10" s="53" t="s">
        <v>18</v>
      </c>
      <c r="Z10" s="53" t="s">
        <v>19</v>
      </c>
      <c r="AA10" s="53" t="s">
        <v>20</v>
      </c>
    </row>
    <row r="11" spans="1:27" s="4" customFormat="1" ht="36.950000000000003" customHeight="1" x14ac:dyDescent="0.2">
      <c r="A11" s="58"/>
      <c r="B11" s="54"/>
      <c r="C11" s="58"/>
      <c r="D11" s="60"/>
      <c r="E11" s="60"/>
      <c r="F11" s="60"/>
      <c r="G11" s="58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4"/>
      <c r="R11" s="54"/>
      <c r="S11" s="54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54"/>
      <c r="Z11" s="54"/>
      <c r="AA11" s="54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44"/>
      <c r="U13" s="44"/>
      <c r="V13" s="44"/>
      <c r="W13" s="44">
        <f>ROUND($W$18+$W$21+$W$22+$W$23+$W$26+$W$28+$W$29+$W$30+$W$31+$W$32+$W$33+$W$35+$W$36+$W$38+$W$39+$W$40+$W$41+$W$42+$W$43+$W$44+$W$45+$W$46+$W$47+$W$48+$W$49+$W$53+$W$54+$W$55+$W$56+$W$57+$W$58+$W$59+$W$60+$W$61+$W$62,2)</f>
        <v>0</v>
      </c>
      <c r="X13" s="44">
        <f>ROUND($X$18+$X$21+$X$22+$X$23+$X$26+$X$28+$X$29+$X$30+$X$31+$X$32+$X$33+$X$35+$X$36+$X$38+$X$39+$X$40+$X$41+$X$42+$X$43+$X$44+$X$45+$X$46+$X$47+$X$48+$X$49+$X$53+$X$54+$X$55+$X$56+$X$57+$X$58+$X$59+$X$60+$X$61+$X$62,2)</f>
        <v>0</v>
      </c>
      <c r="Y13" s="44">
        <f>ROUND($Y$18+$Y$21+$Y$22+$Y$23+$Y$26+$Y$28+$Y$29+$Y$30+$Y$31+$Y$32+$Y$33+$Y$35+$Y$36+$Y$38+$Y$39+$Y$40+$Y$41+$Y$42+$Y$43+$Y$44+$Y$45+$Y$46+$Y$47+$Y$48+$Y$49+$Y$53+$Y$54+$Y$55+$Y$56+$Y$57+$Y$58+$Y$59+$Y$60+$Y$61+$Y$62,2)</f>
        <v>0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4"/>
      <c r="U14" s="44"/>
      <c r="V14" s="44"/>
      <c r="W14" s="44">
        <f>ROUND($W$18+$W$21+$W$22+$W$23+$W$26+$W$28+$W$29+$W$30+$W$31+$W$32+$W$33+$W$35+$W$36+$W$38+$W$39+$W$40+$W$41+$W$42+$W$43+$W$44+$W$45+$W$46+$W$47+$W$48+$W$49+$W$53+$W$54+$W$55+$W$56+$W$57+$W$58+$W$59+$W$60+$W$61+$W$62,2)</f>
        <v>0</v>
      </c>
      <c r="X14" s="44">
        <f>ROUND($X$18+$X$21+$X$22+$X$23+$X$26+$X$28+$X$29+$X$30+$X$31+$X$32+$X$33+$X$35+$X$36+$X$38+$X$39+$X$40+$X$41+$X$42+$X$43+$X$44+$X$45+$X$46+$X$47+$X$48+$X$49+$X$53+$X$54+$X$55+$X$56+$X$57+$X$58+$X$59+$X$60+$X$61+$X$62,2)</f>
        <v>0</v>
      </c>
      <c r="Y14" s="44">
        <f>ROUND($Y$18+$Y$21+$Y$22+$Y$23+$Y$26+$Y$28+$Y$29+$Y$30+$Y$31+$Y$32+$Y$33+$Y$35+$Y$36+$Y$38+$Y$39+$Y$40+$Y$41+$Y$42+$Y$43+$Y$44+$Y$45+$Y$46+$Y$47+$Y$48+$Y$49+$Y$53+$Y$54+$Y$55+$Y$56+$Y$57+$Y$58+$Y$59+$Y$60+$Y$61+$Y$62,2)</f>
        <v>0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44"/>
      <c r="U15" s="44"/>
      <c r="V15" s="44"/>
      <c r="W15" s="44">
        <f>ROUND($W$18+$W$21+$W$22+$W$23,2)</f>
        <v>0</v>
      </c>
      <c r="X15" s="44">
        <f>ROUND($X$18+$X$21+$X$22+$X$23,2)</f>
        <v>0</v>
      </c>
      <c r="Y15" s="44">
        <f>ROUND($Y$18+$Y$21+$Y$22+$Y$23,2)</f>
        <v>0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44"/>
      <c r="U16" s="44"/>
      <c r="V16" s="44"/>
      <c r="W16" s="44">
        <f>ROUND($W$18,2)</f>
        <v>0</v>
      </c>
      <c r="X16" s="44">
        <f>ROUND($X$18,2)</f>
        <v>0</v>
      </c>
      <c r="Y16" s="44">
        <f>ROUND($Y$18,2)</f>
        <v>0</v>
      </c>
      <c r="Z16" s="10"/>
      <c r="AA16" s="10"/>
    </row>
    <row r="17" spans="1:27" s="11" customFormat="1" ht="21.95" customHeight="1" outlineLevel="5" x14ac:dyDescent="0.15">
      <c r="A17" s="12">
        <v>1</v>
      </c>
      <c r="B17" s="13" t="s">
        <v>63</v>
      </c>
      <c r="C17" s="14" t="s">
        <v>64</v>
      </c>
      <c r="D17" s="14"/>
      <c r="E17" s="14"/>
      <c r="F17" s="14"/>
      <c r="G17" s="14"/>
      <c r="H17" s="15">
        <v>1</v>
      </c>
      <c r="I17" s="15">
        <v>1</v>
      </c>
      <c r="J17" s="15">
        <v>1</v>
      </c>
      <c r="K17" s="15">
        <v>1</v>
      </c>
      <c r="L17" s="15">
        <v>1</v>
      </c>
      <c r="M17" s="15">
        <v>1</v>
      </c>
      <c r="N17" s="15">
        <v>1</v>
      </c>
      <c r="O17" s="15">
        <v>1</v>
      </c>
      <c r="P17" s="15">
        <v>1</v>
      </c>
      <c r="Q17" s="15">
        <v>9</v>
      </c>
      <c r="R17" s="16"/>
      <c r="S17" s="16">
        <f>$S$18</f>
        <v>9</v>
      </c>
      <c r="T17" s="45"/>
      <c r="U17" s="45"/>
      <c r="V17" s="45">
        <f>ROUND($Y$17/$S$17,2)</f>
        <v>0</v>
      </c>
      <c r="W17" s="45">
        <f>ROUND($W$18,2)</f>
        <v>0</v>
      </c>
      <c r="X17" s="45">
        <f>ROUND($X$18,2)</f>
        <v>0</v>
      </c>
      <c r="Y17" s="45">
        <f>ROUND($Y$18,2)</f>
        <v>0</v>
      </c>
      <c r="Z17" s="70" t="s">
        <v>65</v>
      </c>
      <c r="AA17" s="70"/>
    </row>
    <row r="18" spans="1:27" s="17" customFormat="1" ht="11.1" customHeight="1" outlineLevel="6" x14ac:dyDescent="0.2">
      <c r="A18" s="18"/>
      <c r="B18" s="19" t="s">
        <v>30</v>
      </c>
      <c r="C18" s="20" t="s">
        <v>64</v>
      </c>
      <c r="D18" s="20"/>
      <c r="E18" s="20"/>
      <c r="F18" s="20"/>
      <c r="G18" s="20"/>
      <c r="H18" s="21">
        <v>1</v>
      </c>
      <c r="I18" s="21">
        <v>1</v>
      </c>
      <c r="J18" s="21">
        <v>1</v>
      </c>
      <c r="K18" s="21">
        <v>1</v>
      </c>
      <c r="L18" s="21">
        <v>1</v>
      </c>
      <c r="M18" s="21">
        <v>1</v>
      </c>
      <c r="N18" s="21">
        <v>1</v>
      </c>
      <c r="O18" s="21">
        <v>1</v>
      </c>
      <c r="P18" s="21">
        <v>1</v>
      </c>
      <c r="Q18" s="21">
        <f>$H$18+$I$18+$J$18+$K$18+$L$18+$M$18+$N$18+$O$18+$P$18</f>
        <v>9</v>
      </c>
      <c r="R18" s="21">
        <v>1</v>
      </c>
      <c r="S18" s="22">
        <f>ROUND($Q$18*$R$18,3)</f>
        <v>9</v>
      </c>
      <c r="T18" s="61"/>
      <c r="U18" s="61"/>
      <c r="V18" s="42">
        <f>ROUND($U$18+$T$18,2)</f>
        <v>0</v>
      </c>
      <c r="W18" s="42">
        <f>ROUND($Q$18*$T$18,2)</f>
        <v>0</v>
      </c>
      <c r="X18" s="42">
        <f>ROUND($S$18*$U$18,2)</f>
        <v>0</v>
      </c>
      <c r="Y18" s="42">
        <f>ROUND($X$18+$W$18,2)</f>
        <v>0</v>
      </c>
      <c r="Z18" s="71"/>
      <c r="AA18" s="71"/>
    </row>
    <row r="19" spans="1:27" s="1" customFormat="1" ht="12" customHeight="1" outlineLevel="4" x14ac:dyDescent="0.2">
      <c r="A19" s="7"/>
      <c r="B19" s="8" t="s">
        <v>66</v>
      </c>
      <c r="C19" s="9"/>
      <c r="D19" s="9"/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62"/>
      <c r="U19" s="62"/>
      <c r="V19" s="44"/>
      <c r="W19" s="44">
        <f>ROUND($W$21+$W$22+$W$23,2)</f>
        <v>0</v>
      </c>
      <c r="X19" s="44">
        <f>ROUND($X$21+$X$22+$X$23,2)</f>
        <v>0</v>
      </c>
      <c r="Y19" s="44">
        <f>ROUND($Y$21+$Y$22+$Y$23,2)</f>
        <v>0</v>
      </c>
      <c r="Z19" s="72"/>
      <c r="AA19" s="72"/>
    </row>
    <row r="20" spans="1:27" s="11" customFormat="1" ht="32.1" customHeight="1" outlineLevel="5" x14ac:dyDescent="0.15">
      <c r="A20" s="12">
        <v>2</v>
      </c>
      <c r="B20" s="13" t="s">
        <v>66</v>
      </c>
      <c r="C20" s="14" t="s">
        <v>64</v>
      </c>
      <c r="D20" s="14"/>
      <c r="E20" s="14"/>
      <c r="F20" s="14"/>
      <c r="G20" s="14"/>
      <c r="H20" s="15">
        <v>3</v>
      </c>
      <c r="I20" s="15">
        <v>3</v>
      </c>
      <c r="J20" s="15">
        <v>3</v>
      </c>
      <c r="K20" s="15">
        <v>2</v>
      </c>
      <c r="L20" s="15">
        <v>2</v>
      </c>
      <c r="M20" s="15">
        <v>2</v>
      </c>
      <c r="N20" s="15">
        <v>2</v>
      </c>
      <c r="O20" s="15">
        <v>2</v>
      </c>
      <c r="P20" s="15">
        <v>2</v>
      </c>
      <c r="Q20" s="15">
        <v>21</v>
      </c>
      <c r="R20" s="16"/>
      <c r="S20" s="16">
        <f>$S$21</f>
        <v>21</v>
      </c>
      <c r="T20" s="63"/>
      <c r="U20" s="63"/>
      <c r="V20" s="45">
        <f>ROUND($Y$20/$S$20,2)</f>
        <v>0</v>
      </c>
      <c r="W20" s="45">
        <f>ROUND($W$21+$W$22+$W$23,2)</f>
        <v>0</v>
      </c>
      <c r="X20" s="45">
        <f>ROUND($X$21+$X$22+$X$23,2)</f>
        <v>0</v>
      </c>
      <c r="Y20" s="45">
        <f>ROUND($Y$21+$Y$22+$Y$23,2)</f>
        <v>0</v>
      </c>
      <c r="Z20" s="70" t="s">
        <v>67</v>
      </c>
      <c r="AA20" s="70"/>
    </row>
    <row r="21" spans="1:27" s="17" customFormat="1" ht="11.1" customHeight="1" outlineLevel="6" x14ac:dyDescent="0.2">
      <c r="A21" s="18"/>
      <c r="B21" s="19" t="s">
        <v>30</v>
      </c>
      <c r="C21" s="20" t="s">
        <v>64</v>
      </c>
      <c r="D21" s="20"/>
      <c r="E21" s="20"/>
      <c r="F21" s="20"/>
      <c r="G21" s="20"/>
      <c r="H21" s="21">
        <v>3</v>
      </c>
      <c r="I21" s="21">
        <v>3</v>
      </c>
      <c r="J21" s="21">
        <v>3</v>
      </c>
      <c r="K21" s="21">
        <v>2</v>
      </c>
      <c r="L21" s="21">
        <v>2</v>
      </c>
      <c r="M21" s="21">
        <v>2</v>
      </c>
      <c r="N21" s="21">
        <v>2</v>
      </c>
      <c r="O21" s="21">
        <v>2</v>
      </c>
      <c r="P21" s="21">
        <v>2</v>
      </c>
      <c r="Q21" s="21">
        <f>$H$21+$I$21+$J$21+$K$21+$L$21+$M$21+$N$21+$O$21+$P$21</f>
        <v>21</v>
      </c>
      <c r="R21" s="21">
        <v>1</v>
      </c>
      <c r="S21" s="22">
        <f>ROUND($Q$21*$R$21,3)</f>
        <v>21</v>
      </c>
      <c r="T21" s="61"/>
      <c r="U21" s="61"/>
      <c r="V21" s="42">
        <f>ROUND($U$21+$T$21,2)</f>
        <v>0</v>
      </c>
      <c r="W21" s="42">
        <f>ROUND($Q$21*$T$21,2)</f>
        <v>0</v>
      </c>
      <c r="X21" s="42">
        <f>ROUND($S$21*$U$21,2)</f>
        <v>0</v>
      </c>
      <c r="Y21" s="42">
        <f>ROUND($X$21+$W$21,2)</f>
        <v>0</v>
      </c>
      <c r="Z21" s="71"/>
      <c r="AA21" s="71"/>
    </row>
    <row r="22" spans="1:27" s="1" customFormat="1" ht="11.1" customHeight="1" outlineLevel="6" x14ac:dyDescent="0.2">
      <c r="A22" s="23"/>
      <c r="B22" s="24" t="s">
        <v>68</v>
      </c>
      <c r="C22" s="25" t="s">
        <v>69</v>
      </c>
      <c r="D22" s="25"/>
      <c r="E22" s="25"/>
      <c r="F22" s="25"/>
      <c r="G22" s="25"/>
      <c r="H22" s="26">
        <v>3</v>
      </c>
      <c r="I22" s="26">
        <v>3</v>
      </c>
      <c r="J22" s="26">
        <v>3</v>
      </c>
      <c r="K22" s="26">
        <v>2</v>
      </c>
      <c r="L22" s="26">
        <v>2</v>
      </c>
      <c r="M22" s="26">
        <v>2</v>
      </c>
      <c r="N22" s="26">
        <v>2</v>
      </c>
      <c r="O22" s="26">
        <v>2</v>
      </c>
      <c r="P22" s="26">
        <v>2</v>
      </c>
      <c r="Q22" s="26">
        <f>$H$22+$I$22+$J$22+$K$22+$L$22+$M$22+$N$22+$O$22+$P$22</f>
        <v>21</v>
      </c>
      <c r="R22" s="28">
        <v>1</v>
      </c>
      <c r="S22" s="27">
        <f>ROUND($Q$22*$R$22,3)</f>
        <v>21</v>
      </c>
      <c r="T22" s="64"/>
      <c r="U22" s="64"/>
      <c r="V22" s="43">
        <f>ROUND($U$22+$T$22,2)</f>
        <v>0</v>
      </c>
      <c r="W22" s="43">
        <f>ROUND($Q$22*$T$22,2)</f>
        <v>0</v>
      </c>
      <c r="X22" s="43">
        <f>ROUND($S$22*$U$22,2)</f>
        <v>0</v>
      </c>
      <c r="Y22" s="43">
        <f>ROUND($X$22+$W$22,2)</f>
        <v>0</v>
      </c>
      <c r="Z22" s="73"/>
      <c r="AA22" s="73"/>
    </row>
    <row r="23" spans="1:27" s="1" customFormat="1" ht="11.1" customHeight="1" outlineLevel="6" x14ac:dyDescent="0.2">
      <c r="A23" s="23"/>
      <c r="B23" s="24" t="s">
        <v>70</v>
      </c>
      <c r="C23" s="25" t="s">
        <v>64</v>
      </c>
      <c r="D23" s="25"/>
      <c r="E23" s="25"/>
      <c r="F23" s="25"/>
      <c r="G23" s="25"/>
      <c r="H23" s="26">
        <v>3</v>
      </c>
      <c r="I23" s="26">
        <v>3</v>
      </c>
      <c r="J23" s="26">
        <v>3</v>
      </c>
      <c r="K23" s="26">
        <v>2</v>
      </c>
      <c r="L23" s="26">
        <v>2</v>
      </c>
      <c r="M23" s="26">
        <v>2</v>
      </c>
      <c r="N23" s="26">
        <v>2</v>
      </c>
      <c r="O23" s="26">
        <v>2</v>
      </c>
      <c r="P23" s="26">
        <v>2</v>
      </c>
      <c r="Q23" s="26">
        <f>$H$23+$I$23+$J$23+$K$23+$L$23+$M$23+$N$23+$O$23+$P$23</f>
        <v>21</v>
      </c>
      <c r="R23" s="28">
        <v>1</v>
      </c>
      <c r="S23" s="27">
        <f>ROUND($Q$23*$R$23,3)</f>
        <v>21</v>
      </c>
      <c r="T23" s="64"/>
      <c r="U23" s="64"/>
      <c r="V23" s="43">
        <f>ROUND($U$23+$T$23,2)</f>
        <v>0</v>
      </c>
      <c r="W23" s="43">
        <f>ROUND($Q$23*$T$23,2)</f>
        <v>0</v>
      </c>
      <c r="X23" s="43">
        <f>ROUND($S$23*$U$23,2)</f>
        <v>0</v>
      </c>
      <c r="Y23" s="43">
        <f>ROUND($X$23+$W$23,2)</f>
        <v>0</v>
      </c>
      <c r="Z23" s="73"/>
      <c r="AA23" s="73"/>
    </row>
    <row r="24" spans="1:27" s="1" customFormat="1" ht="12" customHeight="1" outlineLevel="3" x14ac:dyDescent="0.2">
      <c r="A24" s="7"/>
      <c r="B24" s="8" t="s">
        <v>71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2"/>
      <c r="U24" s="62"/>
      <c r="V24" s="44"/>
      <c r="W24" s="44">
        <f>ROUND($W$26+$W$28+$W$29+$W$30+$W$31+$W$32+$W$33+$W$35+$W$36+$W$38+$W$39+$W$40+$W$41+$W$42+$W$43+$W$44+$W$45+$W$46+$W$47+$W$48+$W$49+$W$53+$W$54+$W$55+$W$56+$W$57+$W$58+$W$59+$W$60+$W$61+$W$62,2)</f>
        <v>0</v>
      </c>
      <c r="X24" s="44">
        <f>ROUND($X$26+$X$28+$X$29+$X$30+$X$31+$X$32+$X$33+$X$35+$X$36+$X$38+$X$39+$X$40+$X$41+$X$42+$X$43+$X$44+$X$45+$X$46+$X$47+$X$48+$X$49+$X$53+$X$54+$X$55+$X$56+$X$57+$X$58+$X$59+$X$60+$X$61+$X$62,2)</f>
        <v>0</v>
      </c>
      <c r="Y24" s="44">
        <f>ROUND($Y$26+$Y$28+$Y$29+$Y$30+$Y$31+$Y$32+$Y$33+$Y$35+$Y$36+$Y$38+$Y$39+$Y$40+$Y$41+$Y$42+$Y$43+$Y$44+$Y$45+$Y$46+$Y$47+$Y$48+$Y$49+$Y$53+$Y$54+$Y$55+$Y$56+$Y$57+$Y$58+$Y$59+$Y$60+$Y$61+$Y$62,2)</f>
        <v>0</v>
      </c>
      <c r="Z24" s="72"/>
      <c r="AA24" s="72"/>
    </row>
    <row r="25" spans="1:27" s="1" customFormat="1" ht="12" customHeight="1" outlineLevel="4" x14ac:dyDescent="0.2">
      <c r="A25" s="7"/>
      <c r="B25" s="8" t="s">
        <v>72</v>
      </c>
      <c r="C25" s="9"/>
      <c r="D25" s="9"/>
      <c r="E25" s="9"/>
      <c r="F25" s="9"/>
      <c r="G25" s="9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62"/>
      <c r="U25" s="62"/>
      <c r="V25" s="44"/>
      <c r="W25" s="44">
        <f>ROUND($W$26,2)</f>
        <v>0</v>
      </c>
      <c r="X25" s="44">
        <f>ROUND($X$26,2)</f>
        <v>0</v>
      </c>
      <c r="Y25" s="44">
        <f>ROUND($Y$26,2)</f>
        <v>0</v>
      </c>
      <c r="Z25" s="72"/>
      <c r="AA25" s="72"/>
    </row>
    <row r="26" spans="1:27" s="1" customFormat="1" ht="33" customHeight="1" outlineLevel="5" x14ac:dyDescent="0.2">
      <c r="A26" s="23"/>
      <c r="B26" s="24" t="s">
        <v>73</v>
      </c>
      <c r="C26" s="25" t="s">
        <v>69</v>
      </c>
      <c r="D26" s="25"/>
      <c r="E26" s="25"/>
      <c r="F26" s="25"/>
      <c r="G26" s="25"/>
      <c r="H26" s="26">
        <v>138</v>
      </c>
      <c r="I26" s="26">
        <v>126</v>
      </c>
      <c r="J26" s="26">
        <v>126</v>
      </c>
      <c r="K26" s="26">
        <v>56</v>
      </c>
      <c r="L26" s="26">
        <v>56</v>
      </c>
      <c r="M26" s="26">
        <v>94</v>
      </c>
      <c r="N26" s="26">
        <v>94</v>
      </c>
      <c r="O26" s="26">
        <v>56</v>
      </c>
      <c r="P26" s="26">
        <v>56</v>
      </c>
      <c r="Q26" s="26">
        <f>$H$26+$I$26+$J$26+$K$26+$L$26+$M$26+$N$26+$O$26+$P$26</f>
        <v>802</v>
      </c>
      <c r="R26" s="28">
        <v>1</v>
      </c>
      <c r="S26" s="27">
        <f>ROUND($Q$26*$R$26,3)</f>
        <v>802</v>
      </c>
      <c r="T26" s="64"/>
      <c r="U26" s="64"/>
      <c r="V26" s="43">
        <f>ROUND($U$26+$T$26,2)</f>
        <v>0</v>
      </c>
      <c r="W26" s="43">
        <f>ROUND($Q$26*$T$26,2)</f>
        <v>0</v>
      </c>
      <c r="X26" s="43">
        <f>ROUND($S$26*$U$26,2)</f>
        <v>0</v>
      </c>
      <c r="Y26" s="43">
        <f>ROUND($X$26+$W$26,2)</f>
        <v>0</v>
      </c>
      <c r="Z26" s="73" t="s">
        <v>67</v>
      </c>
      <c r="AA26" s="73"/>
    </row>
    <row r="27" spans="1:27" s="1" customFormat="1" ht="12" customHeight="1" outlineLevel="4" x14ac:dyDescent="0.2">
      <c r="A27" s="7"/>
      <c r="B27" s="8" t="s">
        <v>74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62"/>
      <c r="U27" s="62"/>
      <c r="V27" s="44"/>
      <c r="W27" s="44">
        <f>ROUND($W$28+$W$29+$W$30+$W$31+$W$32+$W$33,2)</f>
        <v>0</v>
      </c>
      <c r="X27" s="44">
        <f>ROUND($X$28+$X$29+$X$30+$X$31+$X$32+$X$33,2)</f>
        <v>0</v>
      </c>
      <c r="Y27" s="44">
        <f>ROUND($Y$28+$Y$29+$Y$30+$Y$31+$Y$32+$Y$33,2)</f>
        <v>0</v>
      </c>
      <c r="Z27" s="72"/>
      <c r="AA27" s="72"/>
    </row>
    <row r="28" spans="1:27" s="1" customFormat="1" ht="78" customHeight="1" outlineLevel="5" x14ac:dyDescent="0.2">
      <c r="A28" s="23"/>
      <c r="B28" s="24" t="s">
        <v>75</v>
      </c>
      <c r="C28" s="25" t="s">
        <v>69</v>
      </c>
      <c r="D28" s="25"/>
      <c r="E28" s="25"/>
      <c r="F28" s="25"/>
      <c r="G28" s="25"/>
      <c r="H28" s="26">
        <v>25.033000000000001</v>
      </c>
      <c r="I28" s="26">
        <v>16.908999999999999</v>
      </c>
      <c r="J28" s="26">
        <v>16.908999999999999</v>
      </c>
      <c r="K28" s="26">
        <v>12.090999999999999</v>
      </c>
      <c r="L28" s="26">
        <v>12.090999999999999</v>
      </c>
      <c r="M28" s="26">
        <v>12.997</v>
      </c>
      <c r="N28" s="26">
        <v>12.997</v>
      </c>
      <c r="O28" s="26">
        <v>12.090999999999999</v>
      </c>
      <c r="P28" s="26">
        <v>12.090999999999999</v>
      </c>
      <c r="Q28" s="26">
        <f>$H$28+$I$28+$J$28+$K$28+$L$28+$M$28+$N$28+$O$28+$P$28</f>
        <v>133.20899999999997</v>
      </c>
      <c r="R28" s="28">
        <v>1</v>
      </c>
      <c r="S28" s="27">
        <f>ROUND($Q$28*$R$28,3)</f>
        <v>133.209</v>
      </c>
      <c r="T28" s="64"/>
      <c r="U28" s="64"/>
      <c r="V28" s="43">
        <f>ROUND($U$28+$T$28,2)</f>
        <v>0</v>
      </c>
      <c r="W28" s="43">
        <f>ROUND($Q$28*$T$28,2)</f>
        <v>0</v>
      </c>
      <c r="X28" s="43">
        <f>ROUND($S$28*$U$28,2)</f>
        <v>0</v>
      </c>
      <c r="Y28" s="43">
        <f>ROUND($X$28+$W$28,2)</f>
        <v>0</v>
      </c>
      <c r="Z28" s="73" t="s">
        <v>76</v>
      </c>
      <c r="AA28" s="73"/>
    </row>
    <row r="29" spans="1:27" s="1" customFormat="1" ht="78" customHeight="1" outlineLevel="5" x14ac:dyDescent="0.2">
      <c r="A29" s="23"/>
      <c r="B29" s="24" t="s">
        <v>77</v>
      </c>
      <c r="C29" s="25" t="s">
        <v>69</v>
      </c>
      <c r="D29" s="25"/>
      <c r="E29" s="25"/>
      <c r="F29" s="25"/>
      <c r="G29" s="25"/>
      <c r="H29" s="26">
        <v>71.22</v>
      </c>
      <c r="I29" s="26">
        <v>72.129000000000005</v>
      </c>
      <c r="J29" s="26">
        <v>72.129000000000005</v>
      </c>
      <c r="K29" s="26">
        <v>55.137</v>
      </c>
      <c r="L29" s="26">
        <v>55.137</v>
      </c>
      <c r="M29" s="26">
        <v>55.68</v>
      </c>
      <c r="N29" s="26">
        <v>55.68</v>
      </c>
      <c r="O29" s="26">
        <v>55.137</v>
      </c>
      <c r="P29" s="26">
        <v>55.137</v>
      </c>
      <c r="Q29" s="26">
        <f>$H$29+$I$29+$J$29+$K$29+$L$29+$M$29+$N$29+$O$29+$P$29</f>
        <v>547.38599999999997</v>
      </c>
      <c r="R29" s="28">
        <v>1</v>
      </c>
      <c r="S29" s="27">
        <f>ROUND($Q$29*$R$29,3)</f>
        <v>547.38599999999997</v>
      </c>
      <c r="T29" s="64"/>
      <c r="U29" s="64"/>
      <c r="V29" s="43">
        <f>ROUND($U$29+$T$29,2)</f>
        <v>0</v>
      </c>
      <c r="W29" s="43">
        <f>ROUND($Q$29*$T$29,2)</f>
        <v>0</v>
      </c>
      <c r="X29" s="43">
        <f>ROUND($S$29*$U$29,2)</f>
        <v>0</v>
      </c>
      <c r="Y29" s="43">
        <f>ROUND($X$29+$W$29,2)</f>
        <v>0</v>
      </c>
      <c r="Z29" s="73" t="s">
        <v>76</v>
      </c>
      <c r="AA29" s="73"/>
    </row>
    <row r="30" spans="1:27" s="1" customFormat="1" ht="78" customHeight="1" outlineLevel="5" x14ac:dyDescent="0.2">
      <c r="A30" s="23"/>
      <c r="B30" s="24" t="s">
        <v>78</v>
      </c>
      <c r="C30" s="25" t="s">
        <v>69</v>
      </c>
      <c r="D30" s="25"/>
      <c r="E30" s="25"/>
      <c r="F30" s="25"/>
      <c r="G30" s="25"/>
      <c r="H30" s="26">
        <v>94.442999999999998</v>
      </c>
      <c r="I30" s="26">
        <v>91.697000000000003</v>
      </c>
      <c r="J30" s="26">
        <v>91.697000000000003</v>
      </c>
      <c r="K30" s="26">
        <v>20.581</v>
      </c>
      <c r="L30" s="26">
        <v>20.581</v>
      </c>
      <c r="M30" s="26">
        <v>20.414000000000001</v>
      </c>
      <c r="N30" s="26">
        <v>20.414000000000001</v>
      </c>
      <c r="O30" s="26">
        <v>20.581</v>
      </c>
      <c r="P30" s="26">
        <v>20.581</v>
      </c>
      <c r="Q30" s="26">
        <f>$H$30+$I$30+$J$30+$K$30+$L$30+$M$30+$N$30+$O$30+$P$30</f>
        <v>400.98900000000003</v>
      </c>
      <c r="R30" s="28">
        <v>1</v>
      </c>
      <c r="S30" s="27">
        <f>ROUND($Q$30*$R$30,3)</f>
        <v>400.98899999999998</v>
      </c>
      <c r="T30" s="64"/>
      <c r="U30" s="64"/>
      <c r="V30" s="43">
        <f>ROUND($U$30+$T$30,2)</f>
        <v>0</v>
      </c>
      <c r="W30" s="43">
        <f>ROUND($Q$30*$T$30,2)</f>
        <v>0</v>
      </c>
      <c r="X30" s="43">
        <f>ROUND($S$30*$U$30,2)</f>
        <v>0</v>
      </c>
      <c r="Y30" s="43">
        <f>ROUND($X$30+$W$30,2)</f>
        <v>0</v>
      </c>
      <c r="Z30" s="73" t="s">
        <v>76</v>
      </c>
      <c r="AA30" s="73"/>
    </row>
    <row r="31" spans="1:27" s="1" customFormat="1" ht="78" customHeight="1" outlineLevel="5" x14ac:dyDescent="0.2">
      <c r="A31" s="23"/>
      <c r="B31" s="24" t="s">
        <v>79</v>
      </c>
      <c r="C31" s="25" t="s">
        <v>69</v>
      </c>
      <c r="D31" s="25"/>
      <c r="E31" s="25"/>
      <c r="F31" s="25"/>
      <c r="G31" s="25"/>
      <c r="H31" s="26">
        <v>14.31</v>
      </c>
      <c r="I31" s="26">
        <v>11.468999999999999</v>
      </c>
      <c r="J31" s="26">
        <v>11.468999999999999</v>
      </c>
      <c r="K31" s="26">
        <v>8.1</v>
      </c>
      <c r="L31" s="26">
        <v>8.1</v>
      </c>
      <c r="M31" s="26">
        <v>6.9180000000000001</v>
      </c>
      <c r="N31" s="26">
        <v>6.9180000000000001</v>
      </c>
      <c r="O31" s="26">
        <v>8.1</v>
      </c>
      <c r="P31" s="26">
        <v>8.1</v>
      </c>
      <c r="Q31" s="26">
        <f>$H$31+$I$31+$J$31+$K$31+$L$31+$M$31+$N$31+$O$31+$P$31</f>
        <v>83.483999999999995</v>
      </c>
      <c r="R31" s="28">
        <v>1</v>
      </c>
      <c r="S31" s="27">
        <f>ROUND($Q$31*$R$31,3)</f>
        <v>83.483999999999995</v>
      </c>
      <c r="T31" s="64"/>
      <c r="U31" s="64"/>
      <c r="V31" s="43">
        <f>ROUND($U$31+$T$31,2)</f>
        <v>0</v>
      </c>
      <c r="W31" s="43">
        <f>ROUND($Q$31*$T$31,2)</f>
        <v>0</v>
      </c>
      <c r="X31" s="43">
        <f>ROUND($S$31*$U$31,2)</f>
        <v>0</v>
      </c>
      <c r="Y31" s="43">
        <f>ROUND($X$31+$W$31,2)</f>
        <v>0</v>
      </c>
      <c r="Z31" s="73" t="s">
        <v>76</v>
      </c>
      <c r="AA31" s="73"/>
    </row>
    <row r="32" spans="1:27" s="1" customFormat="1" ht="78" customHeight="1" outlineLevel="5" x14ac:dyDescent="0.2">
      <c r="A32" s="23"/>
      <c r="B32" s="24" t="s">
        <v>80</v>
      </c>
      <c r="C32" s="25" t="s">
        <v>69</v>
      </c>
      <c r="D32" s="25"/>
      <c r="E32" s="25"/>
      <c r="F32" s="25"/>
      <c r="G32" s="25"/>
      <c r="H32" s="26">
        <v>5</v>
      </c>
      <c r="I32" s="26">
        <v>5</v>
      </c>
      <c r="J32" s="26">
        <v>5</v>
      </c>
      <c r="K32" s="26">
        <v>5</v>
      </c>
      <c r="L32" s="26">
        <v>5</v>
      </c>
      <c r="M32" s="26">
        <v>5</v>
      </c>
      <c r="N32" s="26">
        <v>5</v>
      </c>
      <c r="O32" s="26">
        <v>5</v>
      </c>
      <c r="P32" s="26">
        <v>5</v>
      </c>
      <c r="Q32" s="26">
        <f>$H$32+$I$32+$J$32+$K$32+$L$32+$M$32+$N$32+$O$32+$P$32</f>
        <v>45</v>
      </c>
      <c r="R32" s="28">
        <v>1</v>
      </c>
      <c r="S32" s="27">
        <f>ROUND($Q$32*$R$32,3)</f>
        <v>45</v>
      </c>
      <c r="T32" s="64"/>
      <c r="U32" s="64"/>
      <c r="V32" s="43">
        <f>ROUND($U$32+$T$32,2)</f>
        <v>0</v>
      </c>
      <c r="W32" s="43">
        <f>ROUND($Q$32*$T$32,2)</f>
        <v>0</v>
      </c>
      <c r="X32" s="43">
        <f>ROUND($S$32*$U$32,2)</f>
        <v>0</v>
      </c>
      <c r="Y32" s="43">
        <f>ROUND($X$32+$W$32,2)</f>
        <v>0</v>
      </c>
      <c r="Z32" s="73" t="s">
        <v>76</v>
      </c>
      <c r="AA32" s="73"/>
    </row>
    <row r="33" spans="1:27" s="1" customFormat="1" ht="78" customHeight="1" outlineLevel="5" x14ac:dyDescent="0.2">
      <c r="A33" s="23"/>
      <c r="B33" s="24" t="s">
        <v>81</v>
      </c>
      <c r="C33" s="25" t="s">
        <v>69</v>
      </c>
      <c r="D33" s="25"/>
      <c r="E33" s="25"/>
      <c r="F33" s="25"/>
      <c r="G33" s="25"/>
      <c r="H33" s="26">
        <v>26.24</v>
      </c>
      <c r="I33" s="26">
        <v>25.532</v>
      </c>
      <c r="J33" s="26">
        <v>25.532</v>
      </c>
      <c r="K33" s="26">
        <v>9.35</v>
      </c>
      <c r="L33" s="26">
        <v>9.35</v>
      </c>
      <c r="M33" s="26">
        <v>10.964</v>
      </c>
      <c r="N33" s="26">
        <v>10.964</v>
      </c>
      <c r="O33" s="26">
        <v>9.35</v>
      </c>
      <c r="P33" s="26">
        <v>9.35</v>
      </c>
      <c r="Q33" s="26">
        <f>$H$33+$I$33+$J$33+$K$33+$L$33+$M$33+$N$33+$O$33+$P$33</f>
        <v>136.63199999999998</v>
      </c>
      <c r="R33" s="28">
        <v>1</v>
      </c>
      <c r="S33" s="27">
        <f>ROUND($Q$33*$R$33,3)</f>
        <v>136.63200000000001</v>
      </c>
      <c r="T33" s="64"/>
      <c r="U33" s="64"/>
      <c r="V33" s="43">
        <f>ROUND($U$33+$T$33,2)</f>
        <v>0</v>
      </c>
      <c r="W33" s="43">
        <f>ROUND($Q$33*$T$33,2)</f>
        <v>0</v>
      </c>
      <c r="X33" s="43">
        <f>ROUND($S$33*$U$33,2)</f>
        <v>0</v>
      </c>
      <c r="Y33" s="43">
        <f>ROUND($X$33+$W$33,2)</f>
        <v>0</v>
      </c>
      <c r="Z33" s="73" t="s">
        <v>76</v>
      </c>
      <c r="AA33" s="73"/>
    </row>
    <row r="34" spans="1:27" s="1" customFormat="1" ht="12" customHeight="1" outlineLevel="4" x14ac:dyDescent="0.2">
      <c r="A34" s="7"/>
      <c r="B34" s="8" t="s">
        <v>82</v>
      </c>
      <c r="C34" s="9"/>
      <c r="D34" s="9"/>
      <c r="E34" s="9"/>
      <c r="F34" s="9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62"/>
      <c r="U34" s="62"/>
      <c r="V34" s="44"/>
      <c r="W34" s="44">
        <f>ROUND($W$35+$W$36,2)</f>
        <v>0</v>
      </c>
      <c r="X34" s="44">
        <f>ROUND($X$35+$X$36,2)</f>
        <v>0</v>
      </c>
      <c r="Y34" s="44">
        <f>ROUND($Y$35+$Y$36,2)</f>
        <v>0</v>
      </c>
      <c r="Z34" s="72"/>
      <c r="AA34" s="72"/>
    </row>
    <row r="35" spans="1:27" s="1" customFormat="1" ht="33" customHeight="1" outlineLevel="5" x14ac:dyDescent="0.2">
      <c r="A35" s="23"/>
      <c r="B35" s="24" t="s">
        <v>83</v>
      </c>
      <c r="C35" s="25" t="s">
        <v>64</v>
      </c>
      <c r="D35" s="25"/>
      <c r="E35" s="25"/>
      <c r="F35" s="25"/>
      <c r="G35" s="25"/>
      <c r="H35" s="26">
        <v>8</v>
      </c>
      <c r="I35" s="26">
        <v>9</v>
      </c>
      <c r="J35" s="26">
        <v>9</v>
      </c>
      <c r="K35" s="26">
        <v>5</v>
      </c>
      <c r="L35" s="26">
        <v>5</v>
      </c>
      <c r="M35" s="26">
        <v>5</v>
      </c>
      <c r="N35" s="26">
        <v>5</v>
      </c>
      <c r="O35" s="26">
        <v>5</v>
      </c>
      <c r="P35" s="26">
        <v>5</v>
      </c>
      <c r="Q35" s="26">
        <f>$H$35+$I$35+$J$35+$K$35+$L$35+$M$35+$N$35+$O$35+$P$35</f>
        <v>56</v>
      </c>
      <c r="R35" s="28">
        <v>1</v>
      </c>
      <c r="S35" s="27">
        <f>ROUND($Q$35*$R$35,3)</f>
        <v>56</v>
      </c>
      <c r="T35" s="64"/>
      <c r="U35" s="64"/>
      <c r="V35" s="43">
        <f>ROUND($U$35+$T$35,2)</f>
        <v>0</v>
      </c>
      <c r="W35" s="43">
        <f>ROUND($Q$35*$T$35,2)</f>
        <v>0</v>
      </c>
      <c r="X35" s="43">
        <f>ROUND($S$35*$U$35,2)</f>
        <v>0</v>
      </c>
      <c r="Y35" s="43">
        <f>ROUND($X$35+$W$35,2)</f>
        <v>0</v>
      </c>
      <c r="Z35" s="73" t="s">
        <v>84</v>
      </c>
      <c r="AA35" s="73"/>
    </row>
    <row r="36" spans="1:27" s="1" customFormat="1" ht="33" customHeight="1" outlineLevel="5" x14ac:dyDescent="0.2">
      <c r="A36" s="23"/>
      <c r="B36" s="24" t="s">
        <v>85</v>
      </c>
      <c r="C36" s="25" t="s">
        <v>64</v>
      </c>
      <c r="D36" s="25" t="s">
        <v>86</v>
      </c>
      <c r="E36" s="25"/>
      <c r="F36" s="25"/>
      <c r="G36" s="25"/>
      <c r="H36" s="26">
        <v>2</v>
      </c>
      <c r="I36" s="26">
        <v>2</v>
      </c>
      <c r="J36" s="26">
        <v>2</v>
      </c>
      <c r="K36" s="26">
        <v>1</v>
      </c>
      <c r="L36" s="26">
        <v>1</v>
      </c>
      <c r="M36" s="26">
        <v>2</v>
      </c>
      <c r="N36" s="26">
        <v>2</v>
      </c>
      <c r="O36" s="26">
        <v>1</v>
      </c>
      <c r="P36" s="26">
        <v>1</v>
      </c>
      <c r="Q36" s="26">
        <f>$H$36+$I$36+$J$36+$K$36+$L$36+$M$36+$N$36+$O$36+$P$36</f>
        <v>14</v>
      </c>
      <c r="R36" s="28">
        <v>1</v>
      </c>
      <c r="S36" s="27">
        <f>ROUND($Q$36*$R$36,3)</f>
        <v>14</v>
      </c>
      <c r="T36" s="64"/>
      <c r="U36" s="64"/>
      <c r="V36" s="43">
        <f>ROUND($U$36+$T$36,2)</f>
        <v>0</v>
      </c>
      <c r="W36" s="43">
        <f>ROUND($Q$36*$T$36,2)</f>
        <v>0</v>
      </c>
      <c r="X36" s="43">
        <f>ROUND($S$36*$U$36,2)</f>
        <v>0</v>
      </c>
      <c r="Y36" s="43">
        <f>ROUND($X$36+$W$36,2)</f>
        <v>0</v>
      </c>
      <c r="Z36" s="73" t="s">
        <v>67</v>
      </c>
      <c r="AA36" s="73"/>
    </row>
    <row r="37" spans="1:27" s="1" customFormat="1" ht="12" customHeight="1" outlineLevel="4" x14ac:dyDescent="0.2">
      <c r="A37" s="7"/>
      <c r="B37" s="8" t="s">
        <v>87</v>
      </c>
      <c r="C37" s="9"/>
      <c r="D37" s="9"/>
      <c r="E37" s="9"/>
      <c r="F37" s="9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62"/>
      <c r="U37" s="62"/>
      <c r="V37" s="44"/>
      <c r="W37" s="44">
        <f>ROUND($W$38+$W$39+$W$40+$W$41+$W$42+$W$43+$W$44+$W$45+$W$46+$W$47+$W$48+$W$49,2)</f>
        <v>0</v>
      </c>
      <c r="X37" s="44">
        <f>ROUND($X$38+$X$39+$X$40+$X$41+$X$42+$X$43+$X$44+$X$45+$X$46+$X$47+$X$48+$X$49,2)</f>
        <v>0</v>
      </c>
      <c r="Y37" s="44">
        <f>ROUND($Y$38+$Y$39+$Y$40+$Y$41+$Y$42+$Y$43+$Y$44+$Y$45+$Y$46+$Y$47+$Y$48+$Y$49,2)</f>
        <v>0</v>
      </c>
      <c r="Z37" s="72"/>
      <c r="AA37" s="72"/>
    </row>
    <row r="38" spans="1:27" s="1" customFormat="1" ht="33" customHeight="1" outlineLevel="5" x14ac:dyDescent="0.2">
      <c r="A38" s="23"/>
      <c r="B38" s="24" t="s">
        <v>88</v>
      </c>
      <c r="C38" s="25" t="s">
        <v>64</v>
      </c>
      <c r="D38" s="25" t="s">
        <v>89</v>
      </c>
      <c r="E38" s="25"/>
      <c r="F38" s="25"/>
      <c r="G38" s="25"/>
      <c r="H38" s="26">
        <v>8</v>
      </c>
      <c r="I38" s="26">
        <v>8</v>
      </c>
      <c r="J38" s="26">
        <v>8</v>
      </c>
      <c r="K38" s="26">
        <v>5</v>
      </c>
      <c r="L38" s="26">
        <v>5</v>
      </c>
      <c r="M38" s="26">
        <v>5</v>
      </c>
      <c r="N38" s="26">
        <v>5</v>
      </c>
      <c r="O38" s="26">
        <v>5</v>
      </c>
      <c r="P38" s="26">
        <v>5</v>
      </c>
      <c r="Q38" s="26">
        <f>$H$38+$I$38+$J$38+$K$38+$L$38+$M$38+$N$38+$O$38+$P$38</f>
        <v>54</v>
      </c>
      <c r="R38" s="28">
        <v>1</v>
      </c>
      <c r="S38" s="27">
        <f>ROUND($Q$38*$R$38,3)</f>
        <v>54</v>
      </c>
      <c r="T38" s="64"/>
      <c r="U38" s="64"/>
      <c r="V38" s="43">
        <f>ROUND($U$38+$T$38,2)</f>
        <v>0</v>
      </c>
      <c r="W38" s="43">
        <f>ROUND($Q$38*$T$38,2)</f>
        <v>0</v>
      </c>
      <c r="X38" s="43">
        <f>ROUND($S$38*$U$38,2)</f>
        <v>0</v>
      </c>
      <c r="Y38" s="43">
        <f>ROUND($X$38+$W$38,2)</f>
        <v>0</v>
      </c>
      <c r="Z38" s="73" t="s">
        <v>67</v>
      </c>
      <c r="AA38" s="73"/>
    </row>
    <row r="39" spans="1:27" s="1" customFormat="1" ht="33" customHeight="1" outlineLevel="5" x14ac:dyDescent="0.2">
      <c r="A39" s="23"/>
      <c r="B39" s="24" t="s">
        <v>90</v>
      </c>
      <c r="C39" s="25" t="s">
        <v>64</v>
      </c>
      <c r="D39" s="25"/>
      <c r="E39" s="25"/>
      <c r="F39" s="25"/>
      <c r="G39" s="25"/>
      <c r="H39" s="26">
        <v>1</v>
      </c>
      <c r="I39" s="26">
        <v>1</v>
      </c>
      <c r="J39" s="26">
        <v>1</v>
      </c>
      <c r="K39" s="26">
        <v>1</v>
      </c>
      <c r="L39" s="26">
        <v>1</v>
      </c>
      <c r="M39" s="26">
        <v>1</v>
      </c>
      <c r="N39" s="26">
        <v>1</v>
      </c>
      <c r="O39" s="26">
        <v>1</v>
      </c>
      <c r="P39" s="26">
        <v>1</v>
      </c>
      <c r="Q39" s="26">
        <f>$H$39+$I$39+$J$39+$K$39+$L$39+$M$39+$N$39+$O$39+$P$39</f>
        <v>9</v>
      </c>
      <c r="R39" s="28">
        <v>1</v>
      </c>
      <c r="S39" s="27">
        <f>ROUND($Q$39*$R$39,3)</f>
        <v>9</v>
      </c>
      <c r="T39" s="64"/>
      <c r="U39" s="64"/>
      <c r="V39" s="43">
        <f>ROUND($U$39+$T$39,2)</f>
        <v>0</v>
      </c>
      <c r="W39" s="43">
        <f>ROUND($Q$39*$T$39,2)</f>
        <v>0</v>
      </c>
      <c r="X39" s="43">
        <f>ROUND($S$39*$U$39,2)</f>
        <v>0</v>
      </c>
      <c r="Y39" s="43">
        <f>ROUND($X$39+$W$39,2)</f>
        <v>0</v>
      </c>
      <c r="Z39" s="73" t="s">
        <v>67</v>
      </c>
      <c r="AA39" s="73"/>
    </row>
    <row r="40" spans="1:27" s="1" customFormat="1" ht="33" customHeight="1" outlineLevel="5" x14ac:dyDescent="0.2">
      <c r="A40" s="23"/>
      <c r="B40" s="24" t="s">
        <v>91</v>
      </c>
      <c r="C40" s="25" t="s">
        <v>64</v>
      </c>
      <c r="D40" s="25" t="s">
        <v>92</v>
      </c>
      <c r="E40" s="25"/>
      <c r="F40" s="25"/>
      <c r="G40" s="25"/>
      <c r="H40" s="26">
        <v>2</v>
      </c>
      <c r="I40" s="26">
        <v>2</v>
      </c>
      <c r="J40" s="26">
        <v>2</v>
      </c>
      <c r="K40" s="26">
        <v>1</v>
      </c>
      <c r="L40" s="26">
        <v>1</v>
      </c>
      <c r="M40" s="26">
        <v>1</v>
      </c>
      <c r="N40" s="26">
        <v>1</v>
      </c>
      <c r="O40" s="26">
        <v>1</v>
      </c>
      <c r="P40" s="26">
        <v>1</v>
      </c>
      <c r="Q40" s="26">
        <f>$H$40+$I$40+$J$40+$K$40+$L$40+$M$40+$N$40+$O$40+$P$40</f>
        <v>12</v>
      </c>
      <c r="R40" s="28">
        <v>1</v>
      </c>
      <c r="S40" s="27">
        <f>ROUND($Q$40*$R$40,3)</f>
        <v>12</v>
      </c>
      <c r="T40" s="64"/>
      <c r="U40" s="64"/>
      <c r="V40" s="43">
        <f>ROUND($U$40+$T$40,2)</f>
        <v>0</v>
      </c>
      <c r="W40" s="43">
        <f>ROUND($Q$40*$T$40,2)</f>
        <v>0</v>
      </c>
      <c r="X40" s="43">
        <f>ROUND($S$40*$U$40,2)</f>
        <v>0</v>
      </c>
      <c r="Y40" s="43">
        <f>ROUND($X$40+$W$40,2)</f>
        <v>0</v>
      </c>
      <c r="Z40" s="73" t="s">
        <v>93</v>
      </c>
      <c r="AA40" s="73"/>
    </row>
    <row r="41" spans="1:27" s="1" customFormat="1" ht="33" customHeight="1" outlineLevel="5" x14ac:dyDescent="0.2">
      <c r="A41" s="23"/>
      <c r="B41" s="24" t="s">
        <v>94</v>
      </c>
      <c r="C41" s="25" t="s">
        <v>64</v>
      </c>
      <c r="D41" s="25"/>
      <c r="E41" s="25"/>
      <c r="F41" s="25"/>
      <c r="G41" s="25"/>
      <c r="H41" s="26">
        <v>10</v>
      </c>
      <c r="I41" s="26">
        <v>10</v>
      </c>
      <c r="J41" s="26">
        <v>6</v>
      </c>
      <c r="K41" s="26">
        <v>6</v>
      </c>
      <c r="L41" s="26">
        <v>6</v>
      </c>
      <c r="M41" s="26">
        <v>6</v>
      </c>
      <c r="N41" s="26">
        <v>6</v>
      </c>
      <c r="O41" s="26">
        <v>6</v>
      </c>
      <c r="P41" s="26">
        <v>6</v>
      </c>
      <c r="Q41" s="26">
        <f>$H$41+$I$41+$J$41+$K$41+$L$41+$M$41+$N$41+$O$41+$P$41</f>
        <v>62</v>
      </c>
      <c r="R41" s="28">
        <v>1</v>
      </c>
      <c r="S41" s="27">
        <f>ROUND($Q$41*$R$41,3)</f>
        <v>62</v>
      </c>
      <c r="T41" s="64"/>
      <c r="U41" s="64"/>
      <c r="V41" s="43">
        <f>ROUND($U$41+$T$41,2)</f>
        <v>0</v>
      </c>
      <c r="W41" s="43">
        <f>ROUND($Q$41*$T$41,2)</f>
        <v>0</v>
      </c>
      <c r="X41" s="43">
        <f>ROUND($S$41*$U$41,2)</f>
        <v>0</v>
      </c>
      <c r="Y41" s="43">
        <f>ROUND($X$41+$W$41,2)</f>
        <v>0</v>
      </c>
      <c r="Z41" s="73" t="s">
        <v>93</v>
      </c>
      <c r="AA41" s="73"/>
    </row>
    <row r="42" spans="1:27" s="1" customFormat="1" ht="33" customHeight="1" outlineLevel="5" x14ac:dyDescent="0.2">
      <c r="A42" s="23"/>
      <c r="B42" s="24" t="s">
        <v>95</v>
      </c>
      <c r="C42" s="25" t="s">
        <v>64</v>
      </c>
      <c r="D42" s="25" t="s">
        <v>89</v>
      </c>
      <c r="E42" s="25"/>
      <c r="F42" s="25"/>
      <c r="G42" s="25"/>
      <c r="H42" s="26">
        <v>1</v>
      </c>
      <c r="I42" s="26">
        <v>1</v>
      </c>
      <c r="J42" s="26">
        <v>1</v>
      </c>
      <c r="K42" s="27"/>
      <c r="L42" s="27"/>
      <c r="M42" s="27"/>
      <c r="N42" s="27"/>
      <c r="O42" s="27"/>
      <c r="P42" s="27"/>
      <c r="Q42" s="26">
        <f>$H$42+$I$42+$J$42+$K$42+$L$42+$M$42+$N$42+$O$42+$P$42</f>
        <v>3</v>
      </c>
      <c r="R42" s="28">
        <v>1</v>
      </c>
      <c r="S42" s="27">
        <f>ROUND($Q$42*$R$42,3)</f>
        <v>3</v>
      </c>
      <c r="T42" s="64"/>
      <c r="U42" s="64"/>
      <c r="V42" s="43">
        <f>ROUND($U$42+$T$42,2)</f>
        <v>0</v>
      </c>
      <c r="W42" s="43">
        <f>ROUND($Q$42*$T$42,2)</f>
        <v>0</v>
      </c>
      <c r="X42" s="43">
        <f>ROUND($S$42*$U$42,2)</f>
        <v>0</v>
      </c>
      <c r="Y42" s="43">
        <f>ROUND($X$42+$W$42,2)</f>
        <v>0</v>
      </c>
      <c r="Z42" s="73" t="s">
        <v>67</v>
      </c>
      <c r="AA42" s="73"/>
    </row>
    <row r="43" spans="1:27" s="1" customFormat="1" ht="33" customHeight="1" outlineLevel="5" x14ac:dyDescent="0.2">
      <c r="A43" s="23"/>
      <c r="B43" s="24" t="s">
        <v>96</v>
      </c>
      <c r="C43" s="25" t="s">
        <v>64</v>
      </c>
      <c r="D43" s="25"/>
      <c r="E43" s="25"/>
      <c r="F43" s="25"/>
      <c r="G43" s="25"/>
      <c r="H43" s="26">
        <v>1</v>
      </c>
      <c r="I43" s="26">
        <v>1</v>
      </c>
      <c r="J43" s="26">
        <v>1</v>
      </c>
      <c r="K43" s="27"/>
      <c r="L43" s="27"/>
      <c r="M43" s="27"/>
      <c r="N43" s="27"/>
      <c r="O43" s="27"/>
      <c r="P43" s="27"/>
      <c r="Q43" s="26">
        <f>$H$43+$I$43+$J$43+$K$43+$L$43+$M$43+$N$43+$O$43+$P$43</f>
        <v>3</v>
      </c>
      <c r="R43" s="28">
        <v>1</v>
      </c>
      <c r="S43" s="27">
        <f>ROUND($Q$43*$R$43,3)</f>
        <v>3</v>
      </c>
      <c r="T43" s="64"/>
      <c r="U43" s="64"/>
      <c r="V43" s="43">
        <f>ROUND($U$43+$T$43,2)</f>
        <v>0</v>
      </c>
      <c r="W43" s="43">
        <f>ROUND($Q$43*$T$43,2)</f>
        <v>0</v>
      </c>
      <c r="X43" s="43">
        <f>ROUND($S$43*$U$43,2)</f>
        <v>0</v>
      </c>
      <c r="Y43" s="43">
        <f>ROUND($X$43+$W$43,2)</f>
        <v>0</v>
      </c>
      <c r="Z43" s="73" t="s">
        <v>67</v>
      </c>
      <c r="AA43" s="73"/>
    </row>
    <row r="44" spans="1:27" s="1" customFormat="1" ht="33" customHeight="1" outlineLevel="5" x14ac:dyDescent="0.2">
      <c r="A44" s="23"/>
      <c r="B44" s="24" t="s">
        <v>97</v>
      </c>
      <c r="C44" s="25" t="s">
        <v>64</v>
      </c>
      <c r="D44" s="25"/>
      <c r="E44" s="25"/>
      <c r="F44" s="25"/>
      <c r="G44" s="25"/>
      <c r="H44" s="26">
        <v>13</v>
      </c>
      <c r="I44" s="26">
        <v>14</v>
      </c>
      <c r="J44" s="26">
        <v>14</v>
      </c>
      <c r="K44" s="27"/>
      <c r="L44" s="27"/>
      <c r="M44" s="27"/>
      <c r="N44" s="27"/>
      <c r="O44" s="27"/>
      <c r="P44" s="27"/>
      <c r="Q44" s="26">
        <f>$H$44+$I$44+$J$44+$K$44+$L$44+$M$44+$N$44+$O$44+$P$44</f>
        <v>41</v>
      </c>
      <c r="R44" s="28">
        <v>1</v>
      </c>
      <c r="S44" s="27">
        <f>ROUND($Q$44*$R$44,3)</f>
        <v>41</v>
      </c>
      <c r="T44" s="64"/>
      <c r="U44" s="64"/>
      <c r="V44" s="43">
        <f>ROUND($U$44+$T$44,2)</f>
        <v>0</v>
      </c>
      <c r="W44" s="43">
        <f>ROUND($Q$44*$T$44,2)</f>
        <v>0</v>
      </c>
      <c r="X44" s="43">
        <f>ROUND($S$44*$U$44,2)</f>
        <v>0</v>
      </c>
      <c r="Y44" s="43">
        <f>ROUND($X$44+$W$44,2)</f>
        <v>0</v>
      </c>
      <c r="Z44" s="73" t="s">
        <v>93</v>
      </c>
      <c r="AA44" s="73"/>
    </row>
    <row r="45" spans="1:27" s="1" customFormat="1" ht="33" customHeight="1" outlineLevel="5" x14ac:dyDescent="0.2">
      <c r="A45" s="23"/>
      <c r="B45" s="24" t="s">
        <v>98</v>
      </c>
      <c r="C45" s="25" t="s">
        <v>64</v>
      </c>
      <c r="D45" s="25" t="s">
        <v>99</v>
      </c>
      <c r="E45" s="25"/>
      <c r="F45" s="25"/>
      <c r="G45" s="25"/>
      <c r="H45" s="26">
        <v>11</v>
      </c>
      <c r="I45" s="26">
        <v>13</v>
      </c>
      <c r="J45" s="26">
        <v>13</v>
      </c>
      <c r="K45" s="26">
        <v>7</v>
      </c>
      <c r="L45" s="26">
        <v>7</v>
      </c>
      <c r="M45" s="26">
        <v>8</v>
      </c>
      <c r="N45" s="26">
        <v>8</v>
      </c>
      <c r="O45" s="26">
        <v>7</v>
      </c>
      <c r="P45" s="26">
        <v>7</v>
      </c>
      <c r="Q45" s="26">
        <f>$H$45+$I$45+$J$45+$K$45+$L$45+$M$45+$N$45+$O$45+$P$45</f>
        <v>81</v>
      </c>
      <c r="R45" s="28">
        <v>1</v>
      </c>
      <c r="S45" s="27">
        <f>ROUND($Q$45*$R$45,3)</f>
        <v>81</v>
      </c>
      <c r="T45" s="64"/>
      <c r="U45" s="64"/>
      <c r="V45" s="43">
        <f>ROUND($U$45+$T$45,2)</f>
        <v>0</v>
      </c>
      <c r="W45" s="43">
        <f>ROUND($Q$45*$T$45,2)</f>
        <v>0</v>
      </c>
      <c r="X45" s="43">
        <f>ROUND($S$45*$U$45,2)</f>
        <v>0</v>
      </c>
      <c r="Y45" s="43">
        <f>ROUND($X$45+$W$45,2)</f>
        <v>0</v>
      </c>
      <c r="Z45" s="73" t="s">
        <v>93</v>
      </c>
      <c r="AA45" s="73"/>
    </row>
    <row r="46" spans="1:27" s="1" customFormat="1" ht="33" customHeight="1" outlineLevel="5" x14ac:dyDescent="0.2">
      <c r="A46" s="23"/>
      <c r="B46" s="24" t="s">
        <v>100</v>
      </c>
      <c r="C46" s="25" t="s">
        <v>64</v>
      </c>
      <c r="D46" s="25" t="s">
        <v>89</v>
      </c>
      <c r="E46" s="25"/>
      <c r="F46" s="25"/>
      <c r="G46" s="25"/>
      <c r="H46" s="26">
        <v>2</v>
      </c>
      <c r="I46" s="26">
        <v>2</v>
      </c>
      <c r="J46" s="26">
        <v>2</v>
      </c>
      <c r="K46" s="26">
        <v>1</v>
      </c>
      <c r="L46" s="26">
        <v>1</v>
      </c>
      <c r="M46" s="26">
        <v>1</v>
      </c>
      <c r="N46" s="26">
        <v>1</v>
      </c>
      <c r="O46" s="26">
        <v>1</v>
      </c>
      <c r="P46" s="26">
        <v>1</v>
      </c>
      <c r="Q46" s="26">
        <f>$H$46+$I$46+$J$46+$K$46+$L$46+$M$46+$N$46+$O$46+$P$46</f>
        <v>12</v>
      </c>
      <c r="R46" s="28">
        <v>1</v>
      </c>
      <c r="S46" s="27">
        <f>ROUND($Q$46*$R$46,3)</f>
        <v>12</v>
      </c>
      <c r="T46" s="64"/>
      <c r="U46" s="64"/>
      <c r="V46" s="43">
        <f>ROUND($U$46+$T$46,2)</f>
        <v>0</v>
      </c>
      <c r="W46" s="43">
        <f>ROUND($Q$46*$T$46,2)</f>
        <v>0</v>
      </c>
      <c r="X46" s="43">
        <f>ROUND($S$46*$U$46,2)</f>
        <v>0</v>
      </c>
      <c r="Y46" s="43">
        <f>ROUND($X$46+$W$46,2)</f>
        <v>0</v>
      </c>
      <c r="Z46" s="73" t="s">
        <v>67</v>
      </c>
      <c r="AA46" s="73"/>
    </row>
    <row r="47" spans="1:27" s="1" customFormat="1" ht="33" customHeight="1" outlineLevel="5" x14ac:dyDescent="0.2">
      <c r="A47" s="23"/>
      <c r="B47" s="24" t="s">
        <v>101</v>
      </c>
      <c r="C47" s="25" t="s">
        <v>64</v>
      </c>
      <c r="D47" s="25" t="s">
        <v>89</v>
      </c>
      <c r="E47" s="25"/>
      <c r="F47" s="25"/>
      <c r="G47" s="25"/>
      <c r="H47" s="26">
        <v>2</v>
      </c>
      <c r="I47" s="26">
        <v>2</v>
      </c>
      <c r="J47" s="26">
        <v>2</v>
      </c>
      <c r="K47" s="26">
        <v>2</v>
      </c>
      <c r="L47" s="26">
        <v>2</v>
      </c>
      <c r="M47" s="26">
        <v>2</v>
      </c>
      <c r="N47" s="26">
        <v>2</v>
      </c>
      <c r="O47" s="26">
        <v>2</v>
      </c>
      <c r="P47" s="26">
        <v>2</v>
      </c>
      <c r="Q47" s="26">
        <f>$H$47+$I$47+$J$47+$K$47+$L$47+$M$47+$N$47+$O$47+$P$47</f>
        <v>18</v>
      </c>
      <c r="R47" s="28">
        <v>1</v>
      </c>
      <c r="S47" s="27">
        <f>ROUND($Q$47*$R$47,3)</f>
        <v>18</v>
      </c>
      <c r="T47" s="64"/>
      <c r="U47" s="64"/>
      <c r="V47" s="43">
        <f>ROUND($U$47+$T$47,2)</f>
        <v>0</v>
      </c>
      <c r="W47" s="43">
        <f>ROUND($Q$47*$T$47,2)</f>
        <v>0</v>
      </c>
      <c r="X47" s="43">
        <f>ROUND($S$47*$U$47,2)</f>
        <v>0</v>
      </c>
      <c r="Y47" s="43">
        <f>ROUND($X$47+$W$47,2)</f>
        <v>0</v>
      </c>
      <c r="Z47" s="73" t="s">
        <v>67</v>
      </c>
      <c r="AA47" s="73"/>
    </row>
    <row r="48" spans="1:27" s="1" customFormat="1" ht="33" customHeight="1" outlineLevel="5" x14ac:dyDescent="0.2">
      <c r="A48" s="23"/>
      <c r="B48" s="24" t="s">
        <v>102</v>
      </c>
      <c r="C48" s="25" t="s">
        <v>64</v>
      </c>
      <c r="D48" s="25" t="s">
        <v>92</v>
      </c>
      <c r="E48" s="25"/>
      <c r="F48" s="25"/>
      <c r="G48" s="25"/>
      <c r="H48" s="26">
        <v>11</v>
      </c>
      <c r="I48" s="26">
        <v>12</v>
      </c>
      <c r="J48" s="26">
        <v>12</v>
      </c>
      <c r="K48" s="27"/>
      <c r="L48" s="27"/>
      <c r="M48" s="27"/>
      <c r="N48" s="27"/>
      <c r="O48" s="27"/>
      <c r="P48" s="27"/>
      <c r="Q48" s="26">
        <f>$H$48+$I$48+$J$48+$K$48+$L$48+$M$48+$N$48+$O$48+$P$48</f>
        <v>35</v>
      </c>
      <c r="R48" s="28">
        <v>1</v>
      </c>
      <c r="S48" s="27">
        <f>ROUND($Q$48*$R$48,3)</f>
        <v>35</v>
      </c>
      <c r="T48" s="64"/>
      <c r="U48" s="64"/>
      <c r="V48" s="43">
        <f>ROUND($U$48+$T$48,2)</f>
        <v>0</v>
      </c>
      <c r="W48" s="43">
        <f>ROUND($Q$48*$T$48,2)</f>
        <v>0</v>
      </c>
      <c r="X48" s="43">
        <f>ROUND($S$48*$U$48,2)</f>
        <v>0</v>
      </c>
      <c r="Y48" s="43">
        <f>ROUND($X$48+$W$48,2)</f>
        <v>0</v>
      </c>
      <c r="Z48" s="73" t="s">
        <v>93</v>
      </c>
      <c r="AA48" s="73"/>
    </row>
    <row r="49" spans="1:27" s="1" customFormat="1" ht="33" customHeight="1" outlineLevel="5" x14ac:dyDescent="0.2">
      <c r="A49" s="23"/>
      <c r="B49" s="24" t="s">
        <v>103</v>
      </c>
      <c r="C49" s="25" t="s">
        <v>64</v>
      </c>
      <c r="D49" s="25" t="s">
        <v>89</v>
      </c>
      <c r="E49" s="25"/>
      <c r="F49" s="25"/>
      <c r="G49" s="25"/>
      <c r="H49" s="26">
        <v>13</v>
      </c>
      <c r="I49" s="26">
        <v>14</v>
      </c>
      <c r="J49" s="26">
        <v>14</v>
      </c>
      <c r="K49" s="27"/>
      <c r="L49" s="27"/>
      <c r="M49" s="27"/>
      <c r="N49" s="27"/>
      <c r="O49" s="27"/>
      <c r="P49" s="27"/>
      <c r="Q49" s="26">
        <f>$H$49+$I$49+$J$49+$K$49+$L$49+$M$49+$N$49+$O$49+$P$49</f>
        <v>41</v>
      </c>
      <c r="R49" s="28">
        <v>1</v>
      </c>
      <c r="S49" s="27">
        <f>ROUND($Q$49*$R$49,3)</f>
        <v>41</v>
      </c>
      <c r="T49" s="64"/>
      <c r="U49" s="64"/>
      <c r="V49" s="43">
        <f>ROUND($U$49+$T$49,2)</f>
        <v>0</v>
      </c>
      <c r="W49" s="43">
        <f>ROUND($Q$49*$T$49,2)</f>
        <v>0</v>
      </c>
      <c r="X49" s="43">
        <f>ROUND($S$49*$U$49,2)</f>
        <v>0</v>
      </c>
      <c r="Y49" s="43">
        <f>ROUND($X$49+$W$49,2)</f>
        <v>0</v>
      </c>
      <c r="Z49" s="73" t="s">
        <v>67</v>
      </c>
      <c r="AA49" s="73"/>
    </row>
    <row r="50" spans="1:27" s="1" customFormat="1" ht="12" customHeight="1" outlineLevel="4" x14ac:dyDescent="0.2">
      <c r="A50" s="7"/>
      <c r="B50" s="8" t="s">
        <v>104</v>
      </c>
      <c r="C50" s="9"/>
      <c r="D50" s="9"/>
      <c r="E50" s="9"/>
      <c r="F50" s="9"/>
      <c r="G50" s="9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62"/>
      <c r="U50" s="62"/>
      <c r="V50" s="44"/>
      <c r="W50" s="44">
        <f>ROUND($W$53+$W$54+$W$55+$W$56+$W$57+$W$58+$W$59+$W$60+$W$61+$W$62,2)</f>
        <v>0</v>
      </c>
      <c r="X50" s="44">
        <f>ROUND($X$53+$X$54+$X$55+$X$56+$X$57+$X$58+$X$59+$X$60+$X$61+$X$62,2)</f>
        <v>0</v>
      </c>
      <c r="Y50" s="44">
        <f>ROUND($Y$53+$Y$54+$Y$55+$Y$56+$Y$57+$Y$58+$Y$59+$Y$60+$Y$61+$Y$62,2)</f>
        <v>0</v>
      </c>
      <c r="Z50" s="72"/>
      <c r="AA50" s="72"/>
    </row>
    <row r="51" spans="1:27" s="1" customFormat="1" ht="12" customHeight="1" outlineLevel="5" x14ac:dyDescent="0.2">
      <c r="A51" s="7"/>
      <c r="B51" s="8" t="s">
        <v>105</v>
      </c>
      <c r="C51" s="9"/>
      <c r="D51" s="9"/>
      <c r="E51" s="9"/>
      <c r="F51" s="9"/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62"/>
      <c r="U51" s="62"/>
      <c r="V51" s="44"/>
      <c r="W51" s="44">
        <f>ROUND($W$53+$W$54+$W$55+$W$56+$W$57+$W$58+$W$59+$W$60+$W$61+$W$62,2)</f>
        <v>0</v>
      </c>
      <c r="X51" s="44">
        <f>ROUND($X$53+$X$54+$X$55+$X$56+$X$57+$X$58+$X$59+$X$60+$X$61+$X$62,2)</f>
        <v>0</v>
      </c>
      <c r="Y51" s="44">
        <f>ROUND($Y$53+$Y$54+$Y$55+$Y$56+$Y$57+$Y$58+$Y$59+$Y$60+$Y$61+$Y$62,2)</f>
        <v>0</v>
      </c>
      <c r="Z51" s="72"/>
      <c r="AA51" s="72"/>
    </row>
    <row r="52" spans="1:27" s="11" customFormat="1" ht="11.1" customHeight="1" outlineLevel="6" x14ac:dyDescent="0.15">
      <c r="A52" s="12">
        <v>24</v>
      </c>
      <c r="B52" s="13" t="s">
        <v>106</v>
      </c>
      <c r="C52" s="14" t="s">
        <v>107</v>
      </c>
      <c r="D52" s="14"/>
      <c r="E52" s="14"/>
      <c r="F52" s="14"/>
      <c r="G52" s="14"/>
      <c r="H52" s="15">
        <v>1</v>
      </c>
      <c r="I52" s="15">
        <v>1</v>
      </c>
      <c r="J52" s="15">
        <v>1</v>
      </c>
      <c r="K52" s="15">
        <v>1</v>
      </c>
      <c r="L52" s="15">
        <v>1</v>
      </c>
      <c r="M52" s="15">
        <v>1</v>
      </c>
      <c r="N52" s="15">
        <v>1</v>
      </c>
      <c r="O52" s="15">
        <v>1</v>
      </c>
      <c r="P52" s="15">
        <v>1</v>
      </c>
      <c r="Q52" s="15">
        <v>9</v>
      </c>
      <c r="R52" s="16"/>
      <c r="S52" s="16">
        <f>$S$53</f>
        <v>9</v>
      </c>
      <c r="T52" s="63"/>
      <c r="U52" s="63"/>
      <c r="V52" s="45">
        <f>ROUND($Y$52/$S$52,2)</f>
        <v>0</v>
      </c>
      <c r="W52" s="45">
        <f>ROUND($W$53+$W$54+$W$55+$W$56+$W$57+$W$58+$W$59+$W$60+$W$61+$W$62,2)</f>
        <v>0</v>
      </c>
      <c r="X52" s="45">
        <f>ROUND($X$53+$X$54+$X$55+$X$56+$X$57+$X$58+$X$59+$X$60+$X$61+$X$62,2)</f>
        <v>0</v>
      </c>
      <c r="Y52" s="45">
        <f>ROUND($Y$53+$Y$54+$Y$55+$Y$56+$Y$57+$Y$58+$Y$59+$Y$60+$Y$61+$Y$62,2)</f>
        <v>0</v>
      </c>
      <c r="Z52" s="70"/>
      <c r="AA52" s="70"/>
    </row>
    <row r="53" spans="1:27" s="17" customFormat="1" ht="11.1" customHeight="1" outlineLevel="7" x14ac:dyDescent="0.2">
      <c r="A53" s="18"/>
      <c r="B53" s="19" t="s">
        <v>30</v>
      </c>
      <c r="C53" s="20" t="s">
        <v>107</v>
      </c>
      <c r="D53" s="20"/>
      <c r="E53" s="20"/>
      <c r="F53" s="20"/>
      <c r="G53" s="20"/>
      <c r="H53" s="21">
        <v>1</v>
      </c>
      <c r="I53" s="21">
        <v>1</v>
      </c>
      <c r="J53" s="21">
        <v>1</v>
      </c>
      <c r="K53" s="21">
        <v>1</v>
      </c>
      <c r="L53" s="21">
        <v>1</v>
      </c>
      <c r="M53" s="21">
        <v>1</v>
      </c>
      <c r="N53" s="21">
        <v>1</v>
      </c>
      <c r="O53" s="21">
        <v>1</v>
      </c>
      <c r="P53" s="21">
        <v>1</v>
      </c>
      <c r="Q53" s="21">
        <f>$H$53+$I$53+$J$53+$K$53+$L$53+$M$53+$N$53+$O$53+$P$53</f>
        <v>9</v>
      </c>
      <c r="R53" s="21">
        <v>1</v>
      </c>
      <c r="S53" s="22">
        <f>ROUND($Q$53*$R$53,3)</f>
        <v>9</v>
      </c>
      <c r="T53" s="61"/>
      <c r="U53" s="61"/>
      <c r="V53" s="42">
        <f>ROUND($U$53+$T$53,2)</f>
        <v>0</v>
      </c>
      <c r="W53" s="42">
        <f>ROUND($Q$53*$T$53,2)</f>
        <v>0</v>
      </c>
      <c r="X53" s="42">
        <f>ROUND($S$53*$U$53,2)</f>
        <v>0</v>
      </c>
      <c r="Y53" s="42">
        <f>ROUND($X$53+$W$53,2)</f>
        <v>0</v>
      </c>
      <c r="Z53" s="71"/>
      <c r="AA53" s="71"/>
    </row>
    <row r="54" spans="1:27" s="1" customFormat="1" ht="33" customHeight="1" outlineLevel="7" x14ac:dyDescent="0.2">
      <c r="A54" s="23"/>
      <c r="B54" s="24" t="s">
        <v>108</v>
      </c>
      <c r="C54" s="25" t="s">
        <v>64</v>
      </c>
      <c r="D54" s="25" t="s">
        <v>89</v>
      </c>
      <c r="E54" s="25"/>
      <c r="F54" s="25"/>
      <c r="G54" s="25"/>
      <c r="H54" s="26">
        <v>2</v>
      </c>
      <c r="I54" s="26">
        <v>2</v>
      </c>
      <c r="J54" s="26">
        <v>2</v>
      </c>
      <c r="K54" s="26">
        <v>2</v>
      </c>
      <c r="L54" s="26">
        <v>2</v>
      </c>
      <c r="M54" s="26">
        <v>2</v>
      </c>
      <c r="N54" s="26">
        <v>2</v>
      </c>
      <c r="O54" s="26">
        <v>2</v>
      </c>
      <c r="P54" s="26">
        <v>2</v>
      </c>
      <c r="Q54" s="26">
        <f>$H$54+$I$54+$J$54+$K$54+$L$54+$M$54+$N$54+$O$54+$P$54</f>
        <v>18</v>
      </c>
      <c r="R54" s="28">
        <v>1</v>
      </c>
      <c r="S54" s="27">
        <f>ROUND($Q$54*$R$54,3)</f>
        <v>18</v>
      </c>
      <c r="T54" s="64"/>
      <c r="U54" s="64"/>
      <c r="V54" s="43">
        <f>ROUND($U$54+$T$54,2)</f>
        <v>0</v>
      </c>
      <c r="W54" s="43">
        <f>ROUND($Q$54*$T$54,2)</f>
        <v>0</v>
      </c>
      <c r="X54" s="43">
        <f>ROUND($S$54*$U$54,2)</f>
        <v>0</v>
      </c>
      <c r="Y54" s="43">
        <f>ROUND($X$54+$W$54,2)</f>
        <v>0</v>
      </c>
      <c r="Z54" s="73" t="s">
        <v>67</v>
      </c>
      <c r="AA54" s="73"/>
    </row>
    <row r="55" spans="1:27" s="1" customFormat="1" ht="33" customHeight="1" outlineLevel="7" x14ac:dyDescent="0.2">
      <c r="A55" s="23"/>
      <c r="B55" s="24" t="s">
        <v>109</v>
      </c>
      <c r="C55" s="25" t="s">
        <v>64</v>
      </c>
      <c r="D55" s="25" t="s">
        <v>89</v>
      </c>
      <c r="E55" s="25"/>
      <c r="F55" s="25"/>
      <c r="G55" s="25"/>
      <c r="H55" s="26">
        <v>1</v>
      </c>
      <c r="I55" s="26">
        <v>1</v>
      </c>
      <c r="J55" s="26">
        <v>1</v>
      </c>
      <c r="K55" s="26">
        <v>1</v>
      </c>
      <c r="L55" s="26">
        <v>1</v>
      </c>
      <c r="M55" s="26">
        <v>1</v>
      </c>
      <c r="N55" s="26">
        <v>1</v>
      </c>
      <c r="O55" s="26">
        <v>1</v>
      </c>
      <c r="P55" s="26">
        <v>1</v>
      </c>
      <c r="Q55" s="26">
        <f>$H$55+$I$55+$J$55+$K$55+$L$55+$M$55+$N$55+$O$55+$P$55</f>
        <v>9</v>
      </c>
      <c r="R55" s="28">
        <v>1</v>
      </c>
      <c r="S55" s="27">
        <f>ROUND($Q$55*$R$55,3)</f>
        <v>9</v>
      </c>
      <c r="T55" s="64"/>
      <c r="U55" s="64"/>
      <c r="V55" s="43">
        <f>ROUND($U$55+$T$55,2)</f>
        <v>0</v>
      </c>
      <c r="W55" s="43">
        <f>ROUND($Q$55*$T$55,2)</f>
        <v>0</v>
      </c>
      <c r="X55" s="43">
        <f>ROUND($S$55*$U$55,2)</f>
        <v>0</v>
      </c>
      <c r="Y55" s="43">
        <f>ROUND($X$55+$W$55,2)</f>
        <v>0</v>
      </c>
      <c r="Z55" s="73" t="s">
        <v>67</v>
      </c>
      <c r="AA55" s="73"/>
    </row>
    <row r="56" spans="1:27" s="1" customFormat="1" ht="33" customHeight="1" outlineLevel="7" x14ac:dyDescent="0.2">
      <c r="A56" s="23"/>
      <c r="B56" s="24" t="s">
        <v>110</v>
      </c>
      <c r="C56" s="25" t="s">
        <v>64</v>
      </c>
      <c r="D56" s="25" t="s">
        <v>89</v>
      </c>
      <c r="E56" s="25"/>
      <c r="F56" s="25"/>
      <c r="G56" s="25"/>
      <c r="H56" s="26">
        <v>1</v>
      </c>
      <c r="I56" s="26">
        <v>1</v>
      </c>
      <c r="J56" s="26">
        <v>1</v>
      </c>
      <c r="K56" s="26">
        <v>1</v>
      </c>
      <c r="L56" s="26">
        <v>1</v>
      </c>
      <c r="M56" s="26">
        <v>1</v>
      </c>
      <c r="N56" s="26">
        <v>1</v>
      </c>
      <c r="O56" s="26">
        <v>1</v>
      </c>
      <c r="P56" s="26">
        <v>1</v>
      </c>
      <c r="Q56" s="26">
        <f>$H$56+$I$56+$J$56+$K$56+$L$56+$M$56+$N$56+$O$56+$P$56</f>
        <v>9</v>
      </c>
      <c r="R56" s="28">
        <v>1</v>
      </c>
      <c r="S56" s="27">
        <f>ROUND($Q$56*$R$56,3)</f>
        <v>9</v>
      </c>
      <c r="T56" s="64"/>
      <c r="U56" s="64"/>
      <c r="V56" s="43">
        <f>ROUND($U$56+$T$56,2)</f>
        <v>0</v>
      </c>
      <c r="W56" s="43">
        <f>ROUND($Q$56*$T$56,2)</f>
        <v>0</v>
      </c>
      <c r="X56" s="43">
        <f>ROUND($S$56*$U$56,2)</f>
        <v>0</v>
      </c>
      <c r="Y56" s="43">
        <f>ROUND($X$56+$W$56,2)</f>
        <v>0</v>
      </c>
      <c r="Z56" s="73" t="s">
        <v>67</v>
      </c>
      <c r="AA56" s="73"/>
    </row>
    <row r="57" spans="1:27" s="1" customFormat="1" ht="33" customHeight="1" outlineLevel="7" x14ac:dyDescent="0.2">
      <c r="A57" s="23"/>
      <c r="B57" s="24" t="s">
        <v>111</v>
      </c>
      <c r="C57" s="25" t="s">
        <v>64</v>
      </c>
      <c r="D57" s="25"/>
      <c r="E57" s="25"/>
      <c r="F57" s="25"/>
      <c r="G57" s="25"/>
      <c r="H57" s="26">
        <v>4</v>
      </c>
      <c r="I57" s="26">
        <v>4</v>
      </c>
      <c r="J57" s="26">
        <v>4</v>
      </c>
      <c r="K57" s="26">
        <v>4</v>
      </c>
      <c r="L57" s="26">
        <v>4</v>
      </c>
      <c r="M57" s="26">
        <v>4</v>
      </c>
      <c r="N57" s="26">
        <v>4</v>
      </c>
      <c r="O57" s="26">
        <v>4</v>
      </c>
      <c r="P57" s="26">
        <v>4</v>
      </c>
      <c r="Q57" s="26">
        <f>$H$57+$I$57+$J$57+$K$57+$L$57+$M$57+$N$57+$O$57+$P$57</f>
        <v>36</v>
      </c>
      <c r="R57" s="28">
        <v>1</v>
      </c>
      <c r="S57" s="27">
        <f>ROUND($Q$57*$R$57,3)</f>
        <v>36</v>
      </c>
      <c r="T57" s="65"/>
      <c r="U57" s="64"/>
      <c r="V57" s="43">
        <f>ROUND($U$57+$T$57,2)</f>
        <v>0</v>
      </c>
      <c r="W57" s="43">
        <f>ROUND($Q$57*$T$57,2)</f>
        <v>0</v>
      </c>
      <c r="X57" s="43">
        <f>ROUND($S$57*$U$57,2)</f>
        <v>0</v>
      </c>
      <c r="Y57" s="43">
        <f>ROUND($X$57+$W$57,2)</f>
        <v>0</v>
      </c>
      <c r="Z57" s="73" t="s">
        <v>67</v>
      </c>
      <c r="AA57" s="73"/>
    </row>
    <row r="58" spans="1:27" s="1" customFormat="1" ht="33" customHeight="1" outlineLevel="7" x14ac:dyDescent="0.2">
      <c r="A58" s="23"/>
      <c r="B58" s="24" t="s">
        <v>112</v>
      </c>
      <c r="C58" s="25" t="s">
        <v>64</v>
      </c>
      <c r="D58" s="25"/>
      <c r="E58" s="25"/>
      <c r="F58" s="25"/>
      <c r="G58" s="25"/>
      <c r="H58" s="26">
        <v>1</v>
      </c>
      <c r="I58" s="26">
        <v>1</v>
      </c>
      <c r="J58" s="26">
        <v>1</v>
      </c>
      <c r="K58" s="26">
        <v>1</v>
      </c>
      <c r="L58" s="26">
        <v>1</v>
      </c>
      <c r="M58" s="26">
        <v>1</v>
      </c>
      <c r="N58" s="26">
        <v>1</v>
      </c>
      <c r="O58" s="26">
        <v>1</v>
      </c>
      <c r="P58" s="26">
        <v>1</v>
      </c>
      <c r="Q58" s="26">
        <f>$H$58+$I$58+$J$58+$K$58+$L$58+$M$58+$N$58+$O$58+$P$58</f>
        <v>9</v>
      </c>
      <c r="R58" s="28">
        <v>1</v>
      </c>
      <c r="S58" s="27">
        <f>ROUND($Q$58*$R$58,3)</f>
        <v>9</v>
      </c>
      <c r="T58" s="64"/>
      <c r="U58" s="65"/>
      <c r="V58" s="43">
        <f>ROUND($U$58+$T$58,2)</f>
        <v>0</v>
      </c>
      <c r="W58" s="43">
        <f>ROUND($Q$58*$T$58,2)</f>
        <v>0</v>
      </c>
      <c r="X58" s="43">
        <f>ROUND($S$58*$U$58,2)</f>
        <v>0</v>
      </c>
      <c r="Y58" s="43">
        <f>ROUND($X$58+$W$58,2)</f>
        <v>0</v>
      </c>
      <c r="Z58" s="73" t="s">
        <v>67</v>
      </c>
      <c r="AA58" s="73"/>
    </row>
    <row r="59" spans="1:27" s="1" customFormat="1" ht="33" customHeight="1" outlineLevel="7" x14ac:dyDescent="0.2">
      <c r="A59" s="23"/>
      <c r="B59" s="24" t="s">
        <v>113</v>
      </c>
      <c r="C59" s="25" t="s">
        <v>64</v>
      </c>
      <c r="D59" s="25" t="s">
        <v>114</v>
      </c>
      <c r="E59" s="25"/>
      <c r="F59" s="25"/>
      <c r="G59" s="25"/>
      <c r="H59" s="26">
        <v>1</v>
      </c>
      <c r="I59" s="26">
        <v>1</v>
      </c>
      <c r="J59" s="26">
        <v>1</v>
      </c>
      <c r="K59" s="26">
        <v>1</v>
      </c>
      <c r="L59" s="26">
        <v>1</v>
      </c>
      <c r="M59" s="26">
        <v>1</v>
      </c>
      <c r="N59" s="26">
        <v>1</v>
      </c>
      <c r="O59" s="26">
        <v>1</v>
      </c>
      <c r="P59" s="26">
        <v>1</v>
      </c>
      <c r="Q59" s="26">
        <f>$H$59+$I$59+$J$59+$K$59+$L$59+$M$59+$N$59+$O$59+$P$59</f>
        <v>9</v>
      </c>
      <c r="R59" s="28">
        <v>1</v>
      </c>
      <c r="S59" s="27">
        <f>ROUND($Q$59*$R$59,3)</f>
        <v>9</v>
      </c>
      <c r="T59" s="64"/>
      <c r="U59" s="65"/>
      <c r="V59" s="43">
        <f>ROUND($U$59+$T$59,2)</f>
        <v>0</v>
      </c>
      <c r="W59" s="43">
        <f>ROUND($Q$59*$T$59,2)</f>
        <v>0</v>
      </c>
      <c r="X59" s="43">
        <f>ROUND($S$59*$U$59,2)</f>
        <v>0</v>
      </c>
      <c r="Y59" s="43">
        <f>ROUND($X$59+$W$59,2)</f>
        <v>0</v>
      </c>
      <c r="Z59" s="73" t="s">
        <v>67</v>
      </c>
      <c r="AA59" s="73"/>
    </row>
    <row r="60" spans="1:27" s="1" customFormat="1" ht="11.1" customHeight="1" outlineLevel="7" x14ac:dyDescent="0.2">
      <c r="A60" s="23"/>
      <c r="B60" s="24" t="s">
        <v>115</v>
      </c>
      <c r="C60" s="25" t="s">
        <v>64</v>
      </c>
      <c r="D60" s="25"/>
      <c r="E60" s="25"/>
      <c r="F60" s="25"/>
      <c r="G60" s="25"/>
      <c r="H60" s="26">
        <v>1</v>
      </c>
      <c r="I60" s="26">
        <v>1</v>
      </c>
      <c r="J60" s="26">
        <v>1</v>
      </c>
      <c r="K60" s="26">
        <v>1</v>
      </c>
      <c r="L60" s="26">
        <v>1</v>
      </c>
      <c r="M60" s="26">
        <v>1</v>
      </c>
      <c r="N60" s="26">
        <v>1</v>
      </c>
      <c r="O60" s="26">
        <v>1</v>
      </c>
      <c r="P60" s="26">
        <v>1</v>
      </c>
      <c r="Q60" s="26">
        <f>$H$60+$I$60+$J$60+$K$60+$L$60+$M$60+$N$60+$O$60+$P$60</f>
        <v>9</v>
      </c>
      <c r="R60" s="28">
        <v>1</v>
      </c>
      <c r="S60" s="27">
        <f>ROUND($Q$60*$R$60,3)</f>
        <v>9</v>
      </c>
      <c r="T60" s="64"/>
      <c r="U60" s="64"/>
      <c r="V60" s="43">
        <f>ROUND($U$60+$T$60,2)</f>
        <v>0</v>
      </c>
      <c r="W60" s="43">
        <f>ROUND($Q$60*$T$60,2)</f>
        <v>0</v>
      </c>
      <c r="X60" s="43">
        <f>ROUND($S$60*$U$60,2)</f>
        <v>0</v>
      </c>
      <c r="Y60" s="43">
        <f>ROUND($X$60+$W$60,2)</f>
        <v>0</v>
      </c>
      <c r="Z60" s="73" t="s">
        <v>116</v>
      </c>
      <c r="AA60" s="73"/>
    </row>
    <row r="61" spans="1:27" s="1" customFormat="1" ht="33" customHeight="1" outlineLevel="7" x14ac:dyDescent="0.2">
      <c r="A61" s="23"/>
      <c r="B61" s="24" t="s">
        <v>117</v>
      </c>
      <c r="C61" s="25" t="s">
        <v>107</v>
      </c>
      <c r="D61" s="25" t="s">
        <v>89</v>
      </c>
      <c r="E61" s="25"/>
      <c r="F61" s="25"/>
      <c r="G61" s="25"/>
      <c r="H61" s="26">
        <v>1</v>
      </c>
      <c r="I61" s="26">
        <v>1</v>
      </c>
      <c r="J61" s="26">
        <v>1</v>
      </c>
      <c r="K61" s="26">
        <v>1</v>
      </c>
      <c r="L61" s="26">
        <v>1</v>
      </c>
      <c r="M61" s="26">
        <v>1</v>
      </c>
      <c r="N61" s="26">
        <v>1</v>
      </c>
      <c r="O61" s="26">
        <v>1</v>
      </c>
      <c r="P61" s="26">
        <v>1</v>
      </c>
      <c r="Q61" s="26">
        <f>$H$61+$I$61+$J$61+$K$61+$L$61+$M$61+$N$61+$O$61+$P$61</f>
        <v>9</v>
      </c>
      <c r="R61" s="28">
        <v>1</v>
      </c>
      <c r="S61" s="27">
        <f>ROUND($Q$61*$R$61,3)</f>
        <v>9</v>
      </c>
      <c r="T61" s="64"/>
      <c r="U61" s="64"/>
      <c r="V61" s="43">
        <f>ROUND($U$61+$T$61,2)</f>
        <v>0</v>
      </c>
      <c r="W61" s="43">
        <f>ROUND($Q$61*$T$61,2)</f>
        <v>0</v>
      </c>
      <c r="X61" s="43">
        <f>ROUND($S$61*$U$61,2)</f>
        <v>0</v>
      </c>
      <c r="Y61" s="43">
        <f>ROUND($X$61+$W$61,2)</f>
        <v>0</v>
      </c>
      <c r="Z61" s="73" t="s">
        <v>67</v>
      </c>
      <c r="AA61" s="73"/>
    </row>
    <row r="62" spans="1:27" s="1" customFormat="1" ht="33" customHeight="1" outlineLevel="7" x14ac:dyDescent="0.2">
      <c r="A62" s="23"/>
      <c r="B62" s="24" t="s">
        <v>118</v>
      </c>
      <c r="C62" s="25" t="s">
        <v>64</v>
      </c>
      <c r="D62" s="25" t="s">
        <v>89</v>
      </c>
      <c r="E62" s="25"/>
      <c r="F62" s="25"/>
      <c r="G62" s="25"/>
      <c r="H62" s="26">
        <v>1</v>
      </c>
      <c r="I62" s="26">
        <v>1</v>
      </c>
      <c r="J62" s="26">
        <v>1</v>
      </c>
      <c r="K62" s="26">
        <v>1</v>
      </c>
      <c r="L62" s="26">
        <v>1</v>
      </c>
      <c r="M62" s="26">
        <v>1</v>
      </c>
      <c r="N62" s="26">
        <v>1</v>
      </c>
      <c r="O62" s="26">
        <v>1</v>
      </c>
      <c r="P62" s="26">
        <v>1</v>
      </c>
      <c r="Q62" s="26">
        <f>$H$62+$I$62+$J$62+$K$62+$L$62+$M$62+$N$62+$O$62+$P$62</f>
        <v>9</v>
      </c>
      <c r="R62" s="28">
        <v>1</v>
      </c>
      <c r="S62" s="27">
        <f>ROUND($Q$62*$R$62,3)</f>
        <v>9</v>
      </c>
      <c r="T62" s="64"/>
      <c r="U62" s="64"/>
      <c r="V62" s="43">
        <f>ROUND($U$62+$T$62,2)</f>
        <v>0</v>
      </c>
      <c r="W62" s="43">
        <f>ROUND($Q$62*$T$62,2)</f>
        <v>0</v>
      </c>
      <c r="X62" s="43">
        <f>ROUND($S$62*$U$62,2)</f>
        <v>0</v>
      </c>
      <c r="Y62" s="43">
        <f>ROUND($X$62+$W$62,2)</f>
        <v>0</v>
      </c>
      <c r="Z62" s="73" t="s">
        <v>67</v>
      </c>
      <c r="AA62" s="73"/>
    </row>
    <row r="63" spans="1:27" s="4" customFormat="1" ht="12" customHeight="1" x14ac:dyDescent="0.2">
      <c r="A63" s="29"/>
      <c r="B63" s="30" t="s">
        <v>119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46"/>
      <c r="U63" s="46"/>
      <c r="V63" s="46"/>
      <c r="W63" s="47"/>
      <c r="X63" s="47"/>
      <c r="Y63" s="47">
        <f>ROUND($Y$13,2)</f>
        <v>0</v>
      </c>
      <c r="Z63" s="32"/>
      <c r="AA63" s="32"/>
    </row>
    <row r="64" spans="1:27" s="1" customFormat="1" ht="11.1" customHeight="1" x14ac:dyDescent="0.2">
      <c r="A64" s="33"/>
      <c r="B64" s="34" t="s">
        <v>120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48"/>
      <c r="U64" s="48"/>
      <c r="V64" s="48"/>
      <c r="W64" s="48"/>
      <c r="X64" s="49"/>
      <c r="Y64" s="43"/>
      <c r="Z64" s="27"/>
      <c r="AA64" s="27"/>
    </row>
    <row r="65" spans="1:27" s="17" customFormat="1" ht="11.1" customHeight="1" x14ac:dyDescent="0.2">
      <c r="A65" s="36"/>
      <c r="B65" s="37" t="s">
        <v>121</v>
      </c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50"/>
      <c r="U65" s="50"/>
      <c r="V65" s="50"/>
      <c r="W65" s="50"/>
      <c r="X65" s="50"/>
      <c r="Y65" s="51">
        <f>ROUND($X$13,2)</f>
        <v>0</v>
      </c>
      <c r="Z65" s="39"/>
      <c r="AA65" s="39"/>
    </row>
    <row r="66" spans="1:27" s="17" customFormat="1" ht="11.1" customHeight="1" x14ac:dyDescent="0.2">
      <c r="A66" s="36"/>
      <c r="B66" s="37" t="s">
        <v>122</v>
      </c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50"/>
      <c r="U66" s="50"/>
      <c r="V66" s="50"/>
      <c r="W66" s="50"/>
      <c r="X66" s="50"/>
      <c r="Y66" s="51">
        <f>ROUND($W$13,2)</f>
        <v>0</v>
      </c>
      <c r="Z66" s="22"/>
      <c r="AA66" s="22"/>
    </row>
    <row r="67" spans="1:27" s="17" customFormat="1" ht="11.1" customHeight="1" x14ac:dyDescent="0.2">
      <c r="A67" s="36"/>
      <c r="B67" s="37" t="s">
        <v>123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50"/>
      <c r="U67" s="50"/>
      <c r="V67" s="50"/>
      <c r="W67" s="50"/>
      <c r="X67" s="50"/>
      <c r="Y67" s="51">
        <f>ROUND(($Y$63)*0.166666666666666,2)</f>
        <v>0</v>
      </c>
      <c r="Z67" s="22"/>
      <c r="AA67" s="22"/>
    </row>
    <row r="68" spans="1:27" s="1" customFormat="1" ht="44.1" customHeight="1" x14ac:dyDescent="0.2">
      <c r="A68" s="35"/>
      <c r="B68" s="40" t="s">
        <v>124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8">
        <f>ROUND($W$69+$W$70+$W$71+$W$72+$W$73+$W$74+$W$75+$W$76+$W$77+$W$78+$W$79+$W$80,2)</f>
        <v>0</v>
      </c>
      <c r="X68" s="38">
        <f>ROUND($X$69+$X$70+$X$71+$X$72+$X$73+$X$74+$X$75+$X$76+$X$77+$X$78+$X$79+$X$80,2)</f>
        <v>0</v>
      </c>
      <c r="Y68" s="38">
        <f>ROUND($Y$69+$Y$70+$Y$71+$Y$72+$Y$73+$Y$74+$Y$75+$Y$76+$Y$77+$Y$78+$Y$79+$Y$80,2)</f>
        <v>0</v>
      </c>
      <c r="Z68" s="35"/>
      <c r="AA68" s="35"/>
    </row>
    <row r="69" spans="1:27" s="1" customFormat="1" ht="11.1" customHeight="1" x14ac:dyDescent="0.2">
      <c r="A69" s="66"/>
      <c r="B69" s="66"/>
      <c r="C69" s="66"/>
      <c r="D69" s="67"/>
      <c r="E69" s="67"/>
      <c r="F69" s="67"/>
      <c r="G69" s="67"/>
      <c r="H69" s="66"/>
      <c r="I69" s="66"/>
      <c r="J69" s="66"/>
      <c r="K69" s="66"/>
      <c r="L69" s="66"/>
      <c r="M69" s="66"/>
      <c r="N69" s="66"/>
      <c r="O69" s="66"/>
      <c r="P69" s="66"/>
      <c r="Q69" s="68">
        <f>$F$69+$G$69+$H$69+$I$69+$J$69+$K$69+$L$69+$M$69+$N$69+$O$69+$P$69</f>
        <v>0</v>
      </c>
      <c r="R69" s="69">
        <v>1</v>
      </c>
      <c r="S69" s="68">
        <f>ROUND($Q$69*$R$69,3)</f>
        <v>0</v>
      </c>
      <c r="T69" s="66"/>
      <c r="U69" s="66"/>
      <c r="V69" s="68">
        <f>ROUND($U$69+$T$69,2)</f>
        <v>0</v>
      </c>
      <c r="W69" s="68">
        <f>ROUND($Q$69*$T$69,2)</f>
        <v>0</v>
      </c>
      <c r="X69" s="68">
        <f>ROUND($S$69*$U$69,2)</f>
        <v>0</v>
      </c>
      <c r="Y69" s="68">
        <f>ROUND($X$69+$W$69,2)</f>
        <v>0</v>
      </c>
      <c r="Z69" s="67"/>
      <c r="AA69" s="66"/>
    </row>
    <row r="70" spans="1:27" s="1" customFormat="1" ht="11.1" customHeight="1" x14ac:dyDescent="0.2">
      <c r="A70" s="66"/>
      <c r="B70" s="66"/>
      <c r="C70" s="66"/>
      <c r="D70" s="67"/>
      <c r="E70" s="67"/>
      <c r="F70" s="67"/>
      <c r="G70" s="67"/>
      <c r="H70" s="66"/>
      <c r="I70" s="66"/>
      <c r="J70" s="66"/>
      <c r="K70" s="66"/>
      <c r="L70" s="66"/>
      <c r="M70" s="66"/>
      <c r="N70" s="66"/>
      <c r="O70" s="66"/>
      <c r="P70" s="66"/>
      <c r="Q70" s="68">
        <f>$F$70+$G$70+$H$70+$I$70+$J$70+$K$70+$L$70+$M$70+$N$70+$O$70+$P$70</f>
        <v>0</v>
      </c>
      <c r="R70" s="69">
        <v>1</v>
      </c>
      <c r="S70" s="68">
        <f>ROUND($Q$70*$R$70,3)</f>
        <v>0</v>
      </c>
      <c r="T70" s="66"/>
      <c r="U70" s="66"/>
      <c r="V70" s="68">
        <f>ROUND($U$70+$T$70,2)</f>
        <v>0</v>
      </c>
      <c r="W70" s="68">
        <f>ROUND($Q$70*$T$70,2)</f>
        <v>0</v>
      </c>
      <c r="X70" s="68">
        <f>ROUND($S$70*$U$70,2)</f>
        <v>0</v>
      </c>
      <c r="Y70" s="68">
        <f>ROUND($X$70+$W$70,2)</f>
        <v>0</v>
      </c>
      <c r="Z70" s="67"/>
      <c r="AA70" s="66"/>
    </row>
    <row r="71" spans="1:27" s="1" customFormat="1" ht="11.1" customHeight="1" x14ac:dyDescent="0.2">
      <c r="A71" s="66"/>
      <c r="B71" s="66"/>
      <c r="C71" s="66"/>
      <c r="D71" s="67"/>
      <c r="E71" s="67"/>
      <c r="F71" s="67"/>
      <c r="G71" s="67"/>
      <c r="H71" s="66"/>
      <c r="I71" s="66"/>
      <c r="J71" s="66"/>
      <c r="K71" s="66"/>
      <c r="L71" s="66"/>
      <c r="M71" s="66"/>
      <c r="N71" s="66"/>
      <c r="O71" s="66"/>
      <c r="P71" s="66"/>
      <c r="Q71" s="68">
        <f>$F$71+$G$71+$H$71+$I$71+$J$71+$K$71+$L$71+$M$71+$N$71+$O$71+$P$71</f>
        <v>0</v>
      </c>
      <c r="R71" s="69">
        <v>1</v>
      </c>
      <c r="S71" s="68">
        <f>ROUND($Q$71*$R$71,3)</f>
        <v>0</v>
      </c>
      <c r="T71" s="66"/>
      <c r="U71" s="66"/>
      <c r="V71" s="68">
        <f>ROUND($U$71+$T$71,2)</f>
        <v>0</v>
      </c>
      <c r="W71" s="68">
        <f>ROUND($Q$71*$T$71,2)</f>
        <v>0</v>
      </c>
      <c r="X71" s="68">
        <f>ROUND($S$71*$U$71,2)</f>
        <v>0</v>
      </c>
      <c r="Y71" s="68">
        <f>ROUND($X$71+$W$71,2)</f>
        <v>0</v>
      </c>
      <c r="Z71" s="67"/>
      <c r="AA71" s="66"/>
    </row>
    <row r="72" spans="1:27" s="1" customFormat="1" ht="11.1" customHeight="1" x14ac:dyDescent="0.2">
      <c r="A72" s="66"/>
      <c r="B72" s="66"/>
      <c r="C72" s="66"/>
      <c r="D72" s="67"/>
      <c r="E72" s="67"/>
      <c r="F72" s="67"/>
      <c r="G72" s="67"/>
      <c r="H72" s="66"/>
      <c r="I72" s="66"/>
      <c r="J72" s="66"/>
      <c r="K72" s="66"/>
      <c r="L72" s="66"/>
      <c r="M72" s="66"/>
      <c r="N72" s="66"/>
      <c r="O72" s="66"/>
      <c r="P72" s="66"/>
      <c r="Q72" s="68">
        <f>$F$72+$G$72+$H$72+$I$72+$J$72+$K$72+$L$72+$M$72+$N$72+$O$72+$P$72</f>
        <v>0</v>
      </c>
      <c r="R72" s="69">
        <v>1</v>
      </c>
      <c r="S72" s="68">
        <f>ROUND($Q$72*$R$72,3)</f>
        <v>0</v>
      </c>
      <c r="T72" s="66"/>
      <c r="U72" s="66"/>
      <c r="V72" s="68">
        <f>ROUND($U$72+$T$72,2)</f>
        <v>0</v>
      </c>
      <c r="W72" s="68">
        <f>ROUND($Q$72*$T$72,2)</f>
        <v>0</v>
      </c>
      <c r="X72" s="68">
        <f>ROUND($S$72*$U$72,2)</f>
        <v>0</v>
      </c>
      <c r="Y72" s="68">
        <f>ROUND($X$72+$W$72,2)</f>
        <v>0</v>
      </c>
      <c r="Z72" s="67"/>
      <c r="AA72" s="66"/>
    </row>
    <row r="73" spans="1:27" s="1" customFormat="1" ht="11.1" customHeight="1" x14ac:dyDescent="0.2">
      <c r="A73" s="66"/>
      <c r="B73" s="66"/>
      <c r="C73" s="66"/>
      <c r="D73" s="67"/>
      <c r="E73" s="67"/>
      <c r="F73" s="67"/>
      <c r="G73" s="67"/>
      <c r="H73" s="66"/>
      <c r="I73" s="66"/>
      <c r="J73" s="66"/>
      <c r="K73" s="66"/>
      <c r="L73" s="66"/>
      <c r="M73" s="66"/>
      <c r="N73" s="66"/>
      <c r="O73" s="66"/>
      <c r="P73" s="66"/>
      <c r="Q73" s="68">
        <f>$F$73+$G$73+$H$73+$I$73+$J$73+$K$73+$L$73+$M$73+$N$73+$O$73+$P$73</f>
        <v>0</v>
      </c>
      <c r="R73" s="69">
        <v>1</v>
      </c>
      <c r="S73" s="68">
        <f>ROUND($Q$73*$R$73,3)</f>
        <v>0</v>
      </c>
      <c r="T73" s="66"/>
      <c r="U73" s="66"/>
      <c r="V73" s="68">
        <f>ROUND($U$73+$T$73,2)</f>
        <v>0</v>
      </c>
      <c r="W73" s="68">
        <f>ROUND($Q$73*$T$73,2)</f>
        <v>0</v>
      </c>
      <c r="X73" s="68">
        <f>ROUND($S$73*$U$73,2)</f>
        <v>0</v>
      </c>
      <c r="Y73" s="68">
        <f>ROUND($X$73+$W$73,2)</f>
        <v>0</v>
      </c>
      <c r="Z73" s="67"/>
      <c r="AA73" s="66"/>
    </row>
    <row r="74" spans="1:27" s="1" customFormat="1" ht="11.1" customHeight="1" x14ac:dyDescent="0.2">
      <c r="A74" s="66"/>
      <c r="B74" s="66"/>
      <c r="C74" s="66"/>
      <c r="D74" s="67"/>
      <c r="E74" s="67"/>
      <c r="F74" s="67"/>
      <c r="G74" s="67"/>
      <c r="H74" s="66"/>
      <c r="I74" s="66"/>
      <c r="J74" s="66"/>
      <c r="K74" s="66"/>
      <c r="L74" s="66"/>
      <c r="M74" s="66"/>
      <c r="N74" s="66"/>
      <c r="O74" s="66"/>
      <c r="P74" s="66"/>
      <c r="Q74" s="68">
        <f>$F$74+$G$74+$H$74+$I$74+$J$74+$K$74+$L$74+$M$74+$N$74+$O$74+$P$74</f>
        <v>0</v>
      </c>
      <c r="R74" s="69">
        <v>1</v>
      </c>
      <c r="S74" s="68">
        <f>ROUND($Q$74*$R$74,3)</f>
        <v>0</v>
      </c>
      <c r="T74" s="66"/>
      <c r="U74" s="66"/>
      <c r="V74" s="68">
        <f>ROUND($U$74+$T$74,2)</f>
        <v>0</v>
      </c>
      <c r="W74" s="68">
        <f>ROUND($Q$74*$T$74,2)</f>
        <v>0</v>
      </c>
      <c r="X74" s="68">
        <f>ROUND($S$74*$U$74,2)</f>
        <v>0</v>
      </c>
      <c r="Y74" s="68">
        <f>ROUND($X$74+$W$74,2)</f>
        <v>0</v>
      </c>
      <c r="Z74" s="67"/>
      <c r="AA74" s="66"/>
    </row>
    <row r="75" spans="1:27" s="1" customFormat="1" ht="11.1" customHeight="1" x14ac:dyDescent="0.2">
      <c r="A75" s="66"/>
      <c r="B75" s="66"/>
      <c r="C75" s="66"/>
      <c r="D75" s="67"/>
      <c r="E75" s="67"/>
      <c r="F75" s="67"/>
      <c r="G75" s="67"/>
      <c r="H75" s="66"/>
      <c r="I75" s="66"/>
      <c r="J75" s="66"/>
      <c r="K75" s="66"/>
      <c r="L75" s="66"/>
      <c r="M75" s="66"/>
      <c r="N75" s="66"/>
      <c r="O75" s="66"/>
      <c r="P75" s="66"/>
      <c r="Q75" s="68">
        <f>$F$75+$G$75+$H$75+$I$75+$J$75+$K$75+$L$75+$M$75+$N$75+$O$75+$P$75</f>
        <v>0</v>
      </c>
      <c r="R75" s="69">
        <v>1</v>
      </c>
      <c r="S75" s="68">
        <f>ROUND($Q$75*$R$75,3)</f>
        <v>0</v>
      </c>
      <c r="T75" s="66"/>
      <c r="U75" s="66"/>
      <c r="V75" s="68">
        <f>ROUND($U$75+$T$75,2)</f>
        <v>0</v>
      </c>
      <c r="W75" s="68">
        <f>ROUND($Q$75*$T$75,2)</f>
        <v>0</v>
      </c>
      <c r="X75" s="68">
        <f>ROUND($S$75*$U$75,2)</f>
        <v>0</v>
      </c>
      <c r="Y75" s="68">
        <f>ROUND($X$75+$W$75,2)</f>
        <v>0</v>
      </c>
      <c r="Z75" s="67"/>
      <c r="AA75" s="66"/>
    </row>
    <row r="76" spans="1:27" s="1" customFormat="1" ht="11.1" customHeight="1" x14ac:dyDescent="0.2">
      <c r="A76" s="66"/>
      <c r="B76" s="66"/>
      <c r="C76" s="66"/>
      <c r="D76" s="67"/>
      <c r="E76" s="67"/>
      <c r="F76" s="67"/>
      <c r="G76" s="67"/>
      <c r="H76" s="66"/>
      <c r="I76" s="66"/>
      <c r="J76" s="66"/>
      <c r="K76" s="66"/>
      <c r="L76" s="66"/>
      <c r="M76" s="66"/>
      <c r="N76" s="66"/>
      <c r="O76" s="66"/>
      <c r="P76" s="66"/>
      <c r="Q76" s="68">
        <f>$F$76+$G$76+$H$76+$I$76+$J$76+$K$76+$L$76+$M$76+$N$76+$O$76+$P$76</f>
        <v>0</v>
      </c>
      <c r="R76" s="69">
        <v>1</v>
      </c>
      <c r="S76" s="68">
        <f>ROUND($Q$76*$R$76,3)</f>
        <v>0</v>
      </c>
      <c r="T76" s="66"/>
      <c r="U76" s="66"/>
      <c r="V76" s="68">
        <f>ROUND($U$76+$T$76,2)</f>
        <v>0</v>
      </c>
      <c r="W76" s="68">
        <f>ROUND($Q$76*$T$76,2)</f>
        <v>0</v>
      </c>
      <c r="X76" s="68">
        <f>ROUND($S$76*$U$76,2)</f>
        <v>0</v>
      </c>
      <c r="Y76" s="68">
        <f>ROUND($X$76+$W$76,2)</f>
        <v>0</v>
      </c>
      <c r="Z76" s="67"/>
      <c r="AA76" s="66"/>
    </row>
    <row r="77" spans="1:27" s="1" customFormat="1" ht="11.1" customHeight="1" x14ac:dyDescent="0.2">
      <c r="A77" s="66"/>
      <c r="B77" s="66"/>
      <c r="C77" s="66"/>
      <c r="D77" s="67"/>
      <c r="E77" s="67"/>
      <c r="F77" s="67"/>
      <c r="G77" s="67"/>
      <c r="H77" s="66"/>
      <c r="I77" s="66"/>
      <c r="J77" s="66"/>
      <c r="K77" s="66"/>
      <c r="L77" s="66"/>
      <c r="M77" s="66"/>
      <c r="N77" s="66"/>
      <c r="O77" s="66"/>
      <c r="P77" s="66"/>
      <c r="Q77" s="68">
        <f>$F$77+$G$77+$H$77+$I$77+$J$77+$K$77+$L$77+$M$77+$N$77+$O$77+$P$77</f>
        <v>0</v>
      </c>
      <c r="R77" s="69">
        <v>1</v>
      </c>
      <c r="S77" s="68">
        <f>ROUND($Q$77*$R$77,3)</f>
        <v>0</v>
      </c>
      <c r="T77" s="66"/>
      <c r="U77" s="66"/>
      <c r="V77" s="68">
        <f>ROUND($U$77+$T$77,2)</f>
        <v>0</v>
      </c>
      <c r="W77" s="68">
        <f>ROUND($Q$77*$T$77,2)</f>
        <v>0</v>
      </c>
      <c r="X77" s="68">
        <f>ROUND($S$77*$U$77,2)</f>
        <v>0</v>
      </c>
      <c r="Y77" s="68">
        <f>ROUND($X$77+$W$77,2)</f>
        <v>0</v>
      </c>
      <c r="Z77" s="67"/>
      <c r="AA77" s="66"/>
    </row>
    <row r="78" spans="1:27" s="1" customFormat="1" ht="11.1" customHeight="1" x14ac:dyDescent="0.2">
      <c r="A78" s="66"/>
      <c r="B78" s="66"/>
      <c r="C78" s="66"/>
      <c r="D78" s="67"/>
      <c r="E78" s="67"/>
      <c r="F78" s="67"/>
      <c r="G78" s="67"/>
      <c r="H78" s="66"/>
      <c r="I78" s="66"/>
      <c r="J78" s="66"/>
      <c r="K78" s="66"/>
      <c r="L78" s="66"/>
      <c r="M78" s="66"/>
      <c r="N78" s="66"/>
      <c r="O78" s="66"/>
      <c r="P78" s="66"/>
      <c r="Q78" s="68">
        <f>$F$78+$G$78+$H$78+$I$78+$J$78+$K$78+$L$78+$M$78+$N$78+$O$78+$P$78</f>
        <v>0</v>
      </c>
      <c r="R78" s="69">
        <v>1</v>
      </c>
      <c r="S78" s="68">
        <f>ROUND($Q$78*$R$78,3)</f>
        <v>0</v>
      </c>
      <c r="T78" s="66"/>
      <c r="U78" s="66"/>
      <c r="V78" s="68">
        <f>ROUND($U$78+$T$78,2)</f>
        <v>0</v>
      </c>
      <c r="W78" s="68">
        <f>ROUND($Q$78*$T$78,2)</f>
        <v>0</v>
      </c>
      <c r="X78" s="68">
        <f>ROUND($S$78*$U$78,2)</f>
        <v>0</v>
      </c>
      <c r="Y78" s="68">
        <f>ROUND($X$78+$W$78,2)</f>
        <v>0</v>
      </c>
      <c r="Z78" s="67"/>
      <c r="AA78" s="66"/>
    </row>
    <row r="79" spans="1:27" s="1" customFormat="1" ht="11.1" customHeight="1" x14ac:dyDescent="0.2">
      <c r="A79" s="66"/>
      <c r="B79" s="66"/>
      <c r="C79" s="66"/>
      <c r="D79" s="67"/>
      <c r="E79" s="67"/>
      <c r="F79" s="67"/>
      <c r="G79" s="67"/>
      <c r="H79" s="66"/>
      <c r="I79" s="66"/>
      <c r="J79" s="66"/>
      <c r="K79" s="66"/>
      <c r="L79" s="66"/>
      <c r="M79" s="66"/>
      <c r="N79" s="66"/>
      <c r="O79" s="66"/>
      <c r="P79" s="66"/>
      <c r="Q79" s="68">
        <f>$F$79+$G$79+$H$79+$I$79+$J$79+$K$79+$L$79+$M$79+$N$79+$O$79+$P$79</f>
        <v>0</v>
      </c>
      <c r="R79" s="69">
        <v>1</v>
      </c>
      <c r="S79" s="68">
        <f>ROUND($Q$79*$R$79,3)</f>
        <v>0</v>
      </c>
      <c r="T79" s="66"/>
      <c r="U79" s="66"/>
      <c r="V79" s="68">
        <f>ROUND($U$79+$T$79,2)</f>
        <v>0</v>
      </c>
      <c r="W79" s="68">
        <f>ROUND($Q$79*$T$79,2)</f>
        <v>0</v>
      </c>
      <c r="X79" s="68">
        <f>ROUND($S$79*$U$79,2)</f>
        <v>0</v>
      </c>
      <c r="Y79" s="68">
        <f>ROUND($X$79+$W$79,2)</f>
        <v>0</v>
      </c>
      <c r="Z79" s="67"/>
      <c r="AA79" s="66"/>
    </row>
    <row r="80" spans="1:27" s="1" customFormat="1" ht="11.1" customHeight="1" x14ac:dyDescent="0.2">
      <c r="A80" s="66"/>
      <c r="B80" s="66"/>
      <c r="C80" s="66"/>
      <c r="D80" s="67"/>
      <c r="E80" s="67"/>
      <c r="F80" s="67"/>
      <c r="G80" s="67"/>
      <c r="H80" s="66"/>
      <c r="I80" s="66"/>
      <c r="J80" s="66"/>
      <c r="K80" s="66"/>
      <c r="L80" s="66"/>
      <c r="M80" s="66"/>
      <c r="N80" s="66"/>
      <c r="O80" s="66"/>
      <c r="P80" s="66"/>
      <c r="Q80" s="68">
        <f>$F$80+$G$80+$H$80+$I$80+$J$80+$K$80+$L$80+$M$80+$N$80+$O$80+$P$80</f>
        <v>0</v>
      </c>
      <c r="R80" s="69">
        <v>1</v>
      </c>
      <c r="S80" s="68">
        <f>ROUND($Q$80*$R$80,3)</f>
        <v>0</v>
      </c>
      <c r="T80" s="66"/>
      <c r="U80" s="66"/>
      <c r="V80" s="68">
        <f>ROUND($U$80+$T$80,2)</f>
        <v>0</v>
      </c>
      <c r="W80" s="68">
        <f>ROUND($Q$80*$T$80,2)</f>
        <v>0</v>
      </c>
      <c r="X80" s="68">
        <f>ROUND($S$80*$U$80,2)</f>
        <v>0</v>
      </c>
      <c r="Y80" s="68">
        <f>ROUND($X$80+$W$80,2)</f>
        <v>0</v>
      </c>
      <c r="Z80" s="67"/>
      <c r="AA80" s="66"/>
    </row>
    <row r="81" spans="1:2" s="1" customFormat="1" ht="11.1" customHeight="1" x14ac:dyDescent="0.2"/>
    <row r="82" spans="1:2" s="1" customFormat="1" ht="11.1" customHeight="1" x14ac:dyDescent="0.2">
      <c r="A82" s="17" t="s">
        <v>125</v>
      </c>
    </row>
    <row r="83" spans="1:2" s="1" customFormat="1" ht="11.1" customHeight="1" x14ac:dyDescent="0.2"/>
    <row r="84" spans="1:2" s="1" customFormat="1" ht="11.1" customHeight="1" x14ac:dyDescent="0.2">
      <c r="A84" s="41"/>
      <c r="B84" s="1" t="s">
        <v>126</v>
      </c>
    </row>
    <row r="85" spans="1:2" s="1" customFormat="1" ht="11.1" customHeight="1" x14ac:dyDescent="0.2">
      <c r="A85" s="1" t="s">
        <v>127</v>
      </c>
    </row>
  </sheetData>
  <sheetProtection algorithmName="SHA-512" hashValue="RL0u22f5yL0avqzECeMqah83C1iPB/A8OaW3pM3YNRTRzlIrGwEDiwPYcDCt0xxuwF+oFEND/bEuez/Qs3B9OA==" saltValue="WfnVCnFUYQTzfcKWTF/KPw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2024-12-28T04:57:16Z</dcterms:modified>
</cp:coreProperties>
</file>