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Вентиляция\Претенденту Вентиляция ГП-7 ЖК Маяк\"/>
    </mc:Choice>
  </mc:AlternateContent>
  <xr:revisionPtr revIDLastSave="0" documentId="13_ncr:1_{81027023-C3ED-4CE9-A07E-655913D5B14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37" i="1" l="1"/>
  <c r="T137" i="1"/>
  <c r="Y137" i="1" s="1"/>
  <c r="Z137" i="1" s="1"/>
  <c r="R137" i="1"/>
  <c r="X137" i="1" s="1"/>
  <c r="X136" i="1"/>
  <c r="W136" i="1"/>
  <c r="R136" i="1"/>
  <c r="T136" i="1" s="1"/>
  <c r="Y136" i="1" s="1"/>
  <c r="W135" i="1"/>
  <c r="T135" i="1"/>
  <c r="Y135" i="1" s="1"/>
  <c r="R135" i="1"/>
  <c r="X135" i="1" s="1"/>
  <c r="Z135" i="1" s="1"/>
  <c r="X134" i="1"/>
  <c r="W134" i="1"/>
  <c r="R134" i="1"/>
  <c r="T134" i="1" s="1"/>
  <c r="Y134" i="1" s="1"/>
  <c r="W133" i="1"/>
  <c r="T133" i="1"/>
  <c r="Y133" i="1" s="1"/>
  <c r="R133" i="1"/>
  <c r="X133" i="1" s="1"/>
  <c r="Z133" i="1" s="1"/>
  <c r="X132" i="1"/>
  <c r="W132" i="1"/>
  <c r="R132" i="1"/>
  <c r="T132" i="1" s="1"/>
  <c r="Y132" i="1" s="1"/>
  <c r="W131" i="1"/>
  <c r="T131" i="1"/>
  <c r="Y131" i="1" s="1"/>
  <c r="Z131" i="1" s="1"/>
  <c r="R131" i="1"/>
  <c r="X131" i="1" s="1"/>
  <c r="X130" i="1"/>
  <c r="W130" i="1"/>
  <c r="R130" i="1"/>
  <c r="T130" i="1" s="1"/>
  <c r="Y130" i="1" s="1"/>
  <c r="Z130" i="1" s="1"/>
  <c r="W129" i="1"/>
  <c r="T129" i="1"/>
  <c r="Y129" i="1" s="1"/>
  <c r="R129" i="1"/>
  <c r="X129" i="1" s="1"/>
  <c r="Z129" i="1" s="1"/>
  <c r="X128" i="1"/>
  <c r="W128" i="1"/>
  <c r="R128" i="1"/>
  <c r="T128" i="1" s="1"/>
  <c r="Y128" i="1" s="1"/>
  <c r="Z127" i="1"/>
  <c r="W127" i="1"/>
  <c r="T127" i="1"/>
  <c r="Y127" i="1" s="1"/>
  <c r="R127" i="1"/>
  <c r="X127" i="1" s="1"/>
  <c r="X126" i="1"/>
  <c r="X125" i="1" s="1"/>
  <c r="W126" i="1"/>
  <c r="R126" i="1"/>
  <c r="T126" i="1" s="1"/>
  <c r="Y126" i="1" s="1"/>
  <c r="W119" i="1"/>
  <c r="R119" i="1"/>
  <c r="X117" i="1"/>
  <c r="W117" i="1"/>
  <c r="R117" i="1"/>
  <c r="T117" i="1" s="1"/>
  <c r="Y117" i="1" s="1"/>
  <c r="W114" i="1"/>
  <c r="T114" i="1"/>
  <c r="R114" i="1"/>
  <c r="X114" i="1" s="1"/>
  <c r="X113" i="1" s="1"/>
  <c r="W112" i="1"/>
  <c r="R112" i="1"/>
  <c r="X110" i="1"/>
  <c r="X109" i="1" s="1"/>
  <c r="W110" i="1"/>
  <c r="R110" i="1"/>
  <c r="T110" i="1" s="1"/>
  <c r="Y110" i="1" s="1"/>
  <c r="T109" i="1"/>
  <c r="X108" i="1"/>
  <c r="X107" i="1" s="1"/>
  <c r="W108" i="1"/>
  <c r="T108" i="1"/>
  <c r="Y108" i="1" s="1"/>
  <c r="R108" i="1"/>
  <c r="Y107" i="1"/>
  <c r="W106" i="1"/>
  <c r="T106" i="1"/>
  <c r="R106" i="1"/>
  <c r="X106" i="1" s="1"/>
  <c r="X105" i="1" s="1"/>
  <c r="W104" i="1"/>
  <c r="R104" i="1"/>
  <c r="X102" i="1"/>
  <c r="X101" i="1" s="1"/>
  <c r="W102" i="1"/>
  <c r="R102" i="1"/>
  <c r="T102" i="1" s="1"/>
  <c r="Y102" i="1" s="1"/>
  <c r="X100" i="1"/>
  <c r="W100" i="1"/>
  <c r="T100" i="1"/>
  <c r="Y100" i="1" s="1"/>
  <c r="R100" i="1"/>
  <c r="Y99" i="1"/>
  <c r="X99" i="1"/>
  <c r="W97" i="1"/>
  <c r="R97" i="1"/>
  <c r="W93" i="1"/>
  <c r="T93" i="1"/>
  <c r="Y93" i="1" s="1"/>
  <c r="R93" i="1"/>
  <c r="X93" i="1" s="1"/>
  <c r="Z93" i="1" s="1"/>
  <c r="X92" i="1"/>
  <c r="W92" i="1"/>
  <c r="R92" i="1"/>
  <c r="T92" i="1" s="1"/>
  <c r="Y92" i="1" s="1"/>
  <c r="T91" i="1"/>
  <c r="W89" i="1"/>
  <c r="T89" i="1"/>
  <c r="R89" i="1"/>
  <c r="X89" i="1" s="1"/>
  <c r="X87" i="1" s="1"/>
  <c r="X86" i="1"/>
  <c r="X85" i="1" s="1"/>
  <c r="W86" i="1"/>
  <c r="R86" i="1"/>
  <c r="T86" i="1" s="1"/>
  <c r="Y86" i="1" s="1"/>
  <c r="W84" i="1"/>
  <c r="R84" i="1"/>
  <c r="X83" i="1"/>
  <c r="W83" i="1"/>
  <c r="T83" i="1"/>
  <c r="Y83" i="1" s="1"/>
  <c r="Z83" i="1" s="1"/>
  <c r="R83" i="1"/>
  <c r="W82" i="1"/>
  <c r="R82" i="1"/>
  <c r="X81" i="1"/>
  <c r="W81" i="1"/>
  <c r="T81" i="1"/>
  <c r="Y81" i="1" s="1"/>
  <c r="R81" i="1"/>
  <c r="W80" i="1"/>
  <c r="R80" i="1"/>
  <c r="W79" i="1"/>
  <c r="T79" i="1"/>
  <c r="Y79" i="1" s="1"/>
  <c r="R79" i="1"/>
  <c r="X79" i="1" s="1"/>
  <c r="W78" i="1"/>
  <c r="R78" i="1"/>
  <c r="W77" i="1"/>
  <c r="T77" i="1"/>
  <c r="Y77" i="1" s="1"/>
  <c r="R77" i="1"/>
  <c r="X77" i="1" s="1"/>
  <c r="W76" i="1"/>
  <c r="R76" i="1"/>
  <c r="W75" i="1"/>
  <c r="T75" i="1"/>
  <c r="Y75" i="1" s="1"/>
  <c r="R75" i="1"/>
  <c r="X75" i="1" s="1"/>
  <c r="W74" i="1"/>
  <c r="R74" i="1"/>
  <c r="W73" i="1"/>
  <c r="T73" i="1"/>
  <c r="Y73" i="1" s="1"/>
  <c r="R73" i="1"/>
  <c r="X73" i="1" s="1"/>
  <c r="X71" i="1"/>
  <c r="W71" i="1"/>
  <c r="T71" i="1"/>
  <c r="Y71" i="1" s="1"/>
  <c r="R71" i="1"/>
  <c r="W70" i="1"/>
  <c r="R70" i="1"/>
  <c r="X70" i="1" s="1"/>
  <c r="X69" i="1"/>
  <c r="W69" i="1"/>
  <c r="T69" i="1"/>
  <c r="Y69" i="1" s="1"/>
  <c r="R69" i="1"/>
  <c r="W67" i="1"/>
  <c r="R67" i="1"/>
  <c r="T67" i="1" s="1"/>
  <c r="Y67" i="1" s="1"/>
  <c r="W65" i="1"/>
  <c r="R65" i="1"/>
  <c r="X65" i="1" s="1"/>
  <c r="X64" i="1"/>
  <c r="X63" i="1" s="1"/>
  <c r="W64" i="1"/>
  <c r="R64" i="1"/>
  <c r="T64" i="1" s="1"/>
  <c r="Y64" i="1" s="1"/>
  <c r="W62" i="1"/>
  <c r="R62" i="1"/>
  <c r="T62" i="1" s="1"/>
  <c r="Y62" i="1" s="1"/>
  <c r="W61" i="1"/>
  <c r="T61" i="1"/>
  <c r="Y61" i="1" s="1"/>
  <c r="Z61" i="1" s="1"/>
  <c r="R61" i="1"/>
  <c r="X61" i="1" s="1"/>
  <c r="W60" i="1"/>
  <c r="R60" i="1"/>
  <c r="T60" i="1" s="1"/>
  <c r="Y60" i="1" s="1"/>
  <c r="W57" i="1"/>
  <c r="T57" i="1"/>
  <c r="Y57" i="1" s="1"/>
  <c r="R57" i="1"/>
  <c r="X57" i="1" s="1"/>
  <c r="W56" i="1"/>
  <c r="R56" i="1"/>
  <c r="T56" i="1" s="1"/>
  <c r="Y56" i="1" s="1"/>
  <c r="W54" i="1"/>
  <c r="R54" i="1"/>
  <c r="X54" i="1" s="1"/>
  <c r="X53" i="1"/>
  <c r="W53" i="1"/>
  <c r="R53" i="1"/>
  <c r="T53" i="1" s="1"/>
  <c r="Y53" i="1" s="1"/>
  <c r="W52" i="1"/>
  <c r="R52" i="1"/>
  <c r="X52" i="1" s="1"/>
  <c r="X51" i="1"/>
  <c r="W51" i="1"/>
  <c r="R51" i="1"/>
  <c r="T51" i="1" s="1"/>
  <c r="Y51" i="1" s="1"/>
  <c r="Y50" i="1"/>
  <c r="Z50" i="1" s="1"/>
  <c r="W50" i="1"/>
  <c r="T50" i="1"/>
  <c r="R50" i="1"/>
  <c r="X50" i="1" s="1"/>
  <c r="X49" i="1"/>
  <c r="W49" i="1"/>
  <c r="T49" i="1"/>
  <c r="Y49" i="1" s="1"/>
  <c r="R49" i="1"/>
  <c r="X48" i="1"/>
  <c r="W48" i="1"/>
  <c r="T48" i="1"/>
  <c r="Y48" i="1" s="1"/>
  <c r="R48" i="1"/>
  <c r="X47" i="1"/>
  <c r="W47" i="1"/>
  <c r="T47" i="1"/>
  <c r="Y47" i="1" s="1"/>
  <c r="R47" i="1"/>
  <c r="X46" i="1"/>
  <c r="W46" i="1"/>
  <c r="T46" i="1"/>
  <c r="Y46" i="1" s="1"/>
  <c r="R46" i="1"/>
  <c r="X45" i="1"/>
  <c r="W45" i="1"/>
  <c r="T45" i="1"/>
  <c r="Y45" i="1" s="1"/>
  <c r="R45" i="1"/>
  <c r="X44" i="1"/>
  <c r="W44" i="1"/>
  <c r="T44" i="1"/>
  <c r="Y44" i="1" s="1"/>
  <c r="R44" i="1"/>
  <c r="X43" i="1"/>
  <c r="W43" i="1"/>
  <c r="T43" i="1"/>
  <c r="Y43" i="1" s="1"/>
  <c r="R43" i="1"/>
  <c r="X42" i="1"/>
  <c r="W42" i="1"/>
  <c r="T42" i="1"/>
  <c r="Y42" i="1" s="1"/>
  <c r="R42" i="1"/>
  <c r="X41" i="1"/>
  <c r="W41" i="1"/>
  <c r="T41" i="1"/>
  <c r="Y41" i="1" s="1"/>
  <c r="R41" i="1"/>
  <c r="X40" i="1"/>
  <c r="W40" i="1"/>
  <c r="T40" i="1"/>
  <c r="Y40" i="1" s="1"/>
  <c r="R40" i="1"/>
  <c r="X39" i="1"/>
  <c r="W39" i="1"/>
  <c r="T39" i="1"/>
  <c r="Y39" i="1" s="1"/>
  <c r="R39" i="1"/>
  <c r="X38" i="1"/>
  <c r="W38" i="1"/>
  <c r="T38" i="1"/>
  <c r="Y38" i="1" s="1"/>
  <c r="R38" i="1"/>
  <c r="X37" i="1"/>
  <c r="W37" i="1"/>
  <c r="T37" i="1"/>
  <c r="Y37" i="1" s="1"/>
  <c r="R37" i="1"/>
  <c r="X36" i="1"/>
  <c r="W36" i="1"/>
  <c r="T36" i="1"/>
  <c r="Y36" i="1" s="1"/>
  <c r="R36" i="1"/>
  <c r="X35" i="1"/>
  <c r="W35" i="1"/>
  <c r="T35" i="1"/>
  <c r="Y35" i="1" s="1"/>
  <c r="R35" i="1"/>
  <c r="X34" i="1"/>
  <c r="W34" i="1"/>
  <c r="T34" i="1"/>
  <c r="Y34" i="1" s="1"/>
  <c r="R34" i="1"/>
  <c r="X33" i="1"/>
  <c r="X32" i="1" s="1"/>
  <c r="W33" i="1"/>
  <c r="T33" i="1"/>
  <c r="Y33" i="1" s="1"/>
  <c r="R33" i="1"/>
  <c r="W31" i="1"/>
  <c r="R31" i="1"/>
  <c r="T31" i="1" s="1"/>
  <c r="Y31" i="1" s="1"/>
  <c r="X29" i="1"/>
  <c r="W29" i="1"/>
  <c r="T29" i="1"/>
  <c r="Y29" i="1" s="1"/>
  <c r="Z29" i="1" s="1"/>
  <c r="R29" i="1"/>
  <c r="X28" i="1"/>
  <c r="W28" i="1"/>
  <c r="T28" i="1"/>
  <c r="Y28" i="1" s="1"/>
  <c r="Z28" i="1" s="1"/>
  <c r="R28" i="1"/>
  <c r="X27" i="1"/>
  <c r="W27" i="1"/>
  <c r="T27" i="1"/>
  <c r="Y27" i="1" s="1"/>
  <c r="Z27" i="1" s="1"/>
  <c r="R27" i="1"/>
  <c r="X26" i="1"/>
  <c r="W26" i="1"/>
  <c r="T26" i="1"/>
  <c r="Y26" i="1" s="1"/>
  <c r="R26" i="1"/>
  <c r="X25" i="1"/>
  <c r="W24" i="1"/>
  <c r="R24" i="1"/>
  <c r="T24" i="1" s="1"/>
  <c r="Y24" i="1" s="1"/>
  <c r="W23" i="1"/>
  <c r="R23" i="1"/>
  <c r="X23" i="1" s="1"/>
  <c r="W22" i="1"/>
  <c r="R22" i="1"/>
  <c r="T22" i="1" s="1"/>
  <c r="W19" i="1"/>
  <c r="R19" i="1"/>
  <c r="X19" i="1" s="1"/>
  <c r="Z51" i="1" l="1"/>
  <c r="X68" i="1"/>
  <c r="Z81" i="1"/>
  <c r="Z108" i="1"/>
  <c r="Z107" i="1" s="1"/>
  <c r="Z128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7" i="1"/>
  <c r="Z136" i="1"/>
  <c r="Y30" i="1"/>
  <c r="Y59" i="1"/>
  <c r="Y58" i="1"/>
  <c r="Y66" i="1"/>
  <c r="X18" i="1"/>
  <c r="X17" i="1"/>
  <c r="Z33" i="1"/>
  <c r="Y22" i="1"/>
  <c r="T21" i="1"/>
  <c r="Y25" i="1"/>
  <c r="Z26" i="1"/>
  <c r="Z25" i="1" s="1"/>
  <c r="Y55" i="1"/>
  <c r="Z56" i="1"/>
  <c r="Z55" i="1" s="1"/>
  <c r="X82" i="1"/>
  <c r="T82" i="1"/>
  <c r="Y82" i="1" s="1"/>
  <c r="Z82" i="1" s="1"/>
  <c r="X91" i="1"/>
  <c r="X90" i="1"/>
  <c r="T19" i="1"/>
  <c r="X22" i="1"/>
  <c r="T23" i="1"/>
  <c r="Y23" i="1" s="1"/>
  <c r="Z23" i="1" s="1"/>
  <c r="X24" i="1"/>
  <c r="Z24" i="1" s="1"/>
  <c r="X31" i="1"/>
  <c r="X30" i="1" s="1"/>
  <c r="T59" i="1"/>
  <c r="X67" i="1"/>
  <c r="X66" i="1" s="1"/>
  <c r="Z73" i="1"/>
  <c r="X76" i="1"/>
  <c r="T76" i="1"/>
  <c r="Y76" i="1" s="1"/>
  <c r="Z76" i="1" s="1"/>
  <c r="Z77" i="1"/>
  <c r="X80" i="1"/>
  <c r="X72" i="1" s="1"/>
  <c r="T80" i="1"/>
  <c r="Y80" i="1" s="1"/>
  <c r="Y89" i="1"/>
  <c r="T88" i="1"/>
  <c r="T101" i="1"/>
  <c r="Y116" i="1"/>
  <c r="Z117" i="1"/>
  <c r="X119" i="1"/>
  <c r="X118" i="1" s="1"/>
  <c r="T119" i="1"/>
  <c r="X56" i="1"/>
  <c r="X55" i="1" s="1"/>
  <c r="X60" i="1"/>
  <c r="Z60" i="1" s="1"/>
  <c r="X62" i="1"/>
  <c r="Z62" i="1" s="1"/>
  <c r="Z64" i="1"/>
  <c r="T65" i="1"/>
  <c r="Y65" i="1" s="1"/>
  <c r="Z69" i="1"/>
  <c r="T70" i="1"/>
  <c r="Y70" i="1" s="1"/>
  <c r="Y91" i="1"/>
  <c r="Z92" i="1"/>
  <c r="Y90" i="1"/>
  <c r="Z100" i="1"/>
  <c r="Y125" i="1"/>
  <c r="Z126" i="1"/>
  <c r="Z134" i="1"/>
  <c r="Y106" i="1"/>
  <c r="T105" i="1"/>
  <c r="Y114" i="1"/>
  <c r="T113" i="1"/>
  <c r="T52" i="1"/>
  <c r="Y52" i="1" s="1"/>
  <c r="Z52" i="1" s="1"/>
  <c r="Z53" i="1"/>
  <c r="T54" i="1"/>
  <c r="Y54" i="1" s="1"/>
  <c r="Z54" i="1" s="1"/>
  <c r="Z71" i="1"/>
  <c r="X74" i="1"/>
  <c r="T74" i="1"/>
  <c r="Y74" i="1" s="1"/>
  <c r="Z75" i="1"/>
  <c r="X78" i="1"/>
  <c r="T78" i="1"/>
  <c r="Y78" i="1" s="1"/>
  <c r="Z78" i="1" s="1"/>
  <c r="Z79" i="1"/>
  <c r="X84" i="1"/>
  <c r="T84" i="1"/>
  <c r="Y84" i="1" s="1"/>
  <c r="Z84" i="1" s="1"/>
  <c r="Y85" i="1"/>
  <c r="Z86" i="1"/>
  <c r="Z85" i="1" s="1"/>
  <c r="X88" i="1"/>
  <c r="X97" i="1"/>
  <c r="T97" i="1"/>
  <c r="Y101" i="1"/>
  <c r="Z102" i="1"/>
  <c r="Z101" i="1" s="1"/>
  <c r="X104" i="1"/>
  <c r="X103" i="1" s="1"/>
  <c r="T104" i="1"/>
  <c r="Y109" i="1"/>
  <c r="Z110" i="1"/>
  <c r="Z109" i="1" s="1"/>
  <c r="W109" i="1" s="1"/>
  <c r="X112" i="1"/>
  <c r="X111" i="1" s="1"/>
  <c r="T112" i="1"/>
  <c r="T116" i="1"/>
  <c r="X116" i="1"/>
  <c r="Z132" i="1"/>
  <c r="T99" i="1"/>
  <c r="T107" i="1"/>
  <c r="W107" i="1" s="1"/>
  <c r="Z58" i="1" l="1"/>
  <c r="Z59" i="1"/>
  <c r="W59" i="1" s="1"/>
  <c r="Z32" i="1"/>
  <c r="T111" i="1"/>
  <c r="Y112" i="1"/>
  <c r="T103" i="1"/>
  <c r="Y104" i="1"/>
  <c r="T96" i="1"/>
  <c r="Y97" i="1"/>
  <c r="Y105" i="1"/>
  <c r="Z106" i="1"/>
  <c r="Z105" i="1" s="1"/>
  <c r="W105" i="1" s="1"/>
  <c r="Z90" i="1"/>
  <c r="Z91" i="1"/>
  <c r="W91" i="1" s="1"/>
  <c r="Y63" i="1"/>
  <c r="Z65" i="1"/>
  <c r="Z63" i="1" s="1"/>
  <c r="Z67" i="1"/>
  <c r="Z66" i="1" s="1"/>
  <c r="Z74" i="1"/>
  <c r="Y72" i="1"/>
  <c r="X16" i="1"/>
  <c r="X115" i="1"/>
  <c r="X96" i="1"/>
  <c r="X94" i="1"/>
  <c r="X95" i="1"/>
  <c r="X98" i="1"/>
  <c r="Z116" i="1"/>
  <c r="W116" i="1" s="1"/>
  <c r="Y88" i="1"/>
  <c r="Z89" i="1"/>
  <c r="Y87" i="1"/>
  <c r="X21" i="1"/>
  <c r="X20" i="1"/>
  <c r="Z22" i="1"/>
  <c r="Y20" i="1"/>
  <c r="Y21" i="1"/>
  <c r="X13" i="1"/>
  <c r="Z123" i="1" s="1"/>
  <c r="X15" i="1"/>
  <c r="X59" i="1"/>
  <c r="X58" i="1"/>
  <c r="W101" i="1"/>
  <c r="Y113" i="1"/>
  <c r="Z114" i="1"/>
  <c r="Z113" i="1" s="1"/>
  <c r="W113" i="1" s="1"/>
  <c r="Z125" i="1"/>
  <c r="Z99" i="1"/>
  <c r="W99" i="1" s="1"/>
  <c r="Y68" i="1"/>
  <c r="Z70" i="1"/>
  <c r="Z68" i="1" s="1"/>
  <c r="T118" i="1"/>
  <c r="Y119" i="1"/>
  <c r="Z80" i="1"/>
  <c r="Z72" i="1" s="1"/>
  <c r="T18" i="1"/>
  <c r="Y19" i="1"/>
  <c r="Y32" i="1"/>
  <c r="X14" i="1"/>
  <c r="Z31" i="1"/>
  <c r="Z30" i="1" s="1"/>
  <c r="Y118" i="1" l="1"/>
  <c r="Z119" i="1"/>
  <c r="Y115" i="1"/>
  <c r="Y103" i="1"/>
  <c r="Z104" i="1"/>
  <c r="Y98" i="1"/>
  <c r="Z21" i="1"/>
  <c r="W21" i="1" s="1"/>
  <c r="Z20" i="1"/>
  <c r="Z88" i="1"/>
  <c r="W88" i="1" s="1"/>
  <c r="Z87" i="1"/>
  <c r="Y15" i="1"/>
  <c r="Y16" i="1"/>
  <c r="Y14" i="1"/>
  <c r="Y18" i="1"/>
  <c r="Z19" i="1"/>
  <c r="Y17" i="1"/>
  <c r="Y13" i="1"/>
  <c r="Z122" i="1" s="1"/>
  <c r="Y96" i="1"/>
  <c r="Y94" i="1"/>
  <c r="Z97" i="1"/>
  <c r="Y95" i="1"/>
  <c r="Y111" i="1"/>
  <c r="Z112" i="1"/>
  <c r="Z111" i="1" s="1"/>
  <c r="W111" i="1" s="1"/>
  <c r="Z96" i="1" l="1"/>
  <c r="W96" i="1" s="1"/>
  <c r="Z94" i="1"/>
  <c r="Z95" i="1"/>
  <c r="Z18" i="1"/>
  <c r="W18" i="1" s="1"/>
  <c r="Z16" i="1"/>
  <c r="Z17" i="1"/>
  <c r="Z13" i="1"/>
  <c r="Z120" i="1" s="1"/>
  <c r="Z124" i="1" s="1"/>
  <c r="Z14" i="1"/>
  <c r="Z15" i="1"/>
  <c r="Z118" i="1"/>
  <c r="W118" i="1" s="1"/>
  <c r="Z115" i="1"/>
  <c r="Z103" i="1"/>
  <c r="W103" i="1" s="1"/>
  <c r="Z98" i="1"/>
</calcChain>
</file>

<file path=xl/sharedStrings.xml><?xml version="1.0" encoding="utf-8"?>
<sst xmlns="http://schemas.openxmlformats.org/spreadsheetml/2006/main" count="310" uniqueCount="173">
  <si>
    <t>Приложение</t>
  </si>
  <si>
    <t>К договору</t>
  </si>
  <si>
    <t>Расшифровка стоимости работ</t>
  </si>
  <si>
    <t>Жилое здание ГП-7, курган</t>
  </si>
  <si>
    <t>Устройство внутренней вентиляции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</si>
  <si>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</si>
  <si>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</si>
  <si>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</si>
  <si>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</si>
  <si>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</si>
  <si>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</si>
  <si>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</si>
  <si>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</si>
  <si>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</si>
  <si>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</si>
  <si>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</si>
  <si>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</si>
  <si>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</si>
  <si>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</si>
  <si>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</si>
  <si>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</si>
  <si>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</si>
  <si>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</si>
  <si>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</si>
  <si>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</si>
  <si>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</si>
  <si>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</si>
  <si>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</si>
  <si>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</si>
  <si>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</si>
  <si>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</si>
  <si>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</si>
  <si>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</si>
  <si>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</si>
  <si>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</si>
  <si>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</si>
  <si>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</si>
  <si>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</si>
  <si>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</si>
  <si>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</si>
  <si>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</si>
  <si>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</si>
  <si>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</si>
  <si>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</si>
  <si>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</si>
  <si>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</si>
  <si>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</si>
  <si>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</si>
  <si>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</si>
  <si>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</si>
  <si>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</si>
  <si>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</si>
  <si>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</si>
  <si>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Внутренние инженерные сети</t>
  </si>
  <si>
    <t>Устройство внутренней вентиляции</t>
  </si>
  <si>
    <t>Монтаж системы общеобменной вентиляции</t>
  </si>
  <si>
    <t>Бурение отверстий в наружной стене под КИВ</t>
  </si>
  <si>
    <t>Бурение отверстий в стенах из силикатного блока t=250мм, до d=133мм</t>
  </si>
  <si>
    <t>шт</t>
  </si>
  <si>
    <t>в ФОТ предусмотрена заделка отверстия</t>
  </si>
  <si>
    <t>Изоляция воздуховодов огнезащитная</t>
  </si>
  <si>
    <t>м2</t>
  </si>
  <si>
    <t>Огнезащитный состав ПЛАЗАС</t>
  </si>
  <si>
    <t>кг</t>
  </si>
  <si>
    <t>ТИЗОЛ</t>
  </si>
  <si>
    <t>Материал огнезащитный базальтовый рулонный (фольгированный) МБОР-5Ф</t>
  </si>
  <si>
    <t>Монтаж вентиляторов канальных</t>
  </si>
  <si>
    <t>Вентилятор универсальный осевой UVO-400-1.5/2880-02-KR</t>
  </si>
  <si>
    <t>монтаж и подключение</t>
  </si>
  <si>
    <t>Вентилятор радиальный VR 80-75-500-2.2/1500</t>
  </si>
  <si>
    <t>Вентилятор канальный круглый WNK 160/1 Ø160</t>
  </si>
  <si>
    <t>Шумоглушитель круглый SGK 160/9</t>
  </si>
  <si>
    <t>Монтаж вентиляторов настенных</t>
  </si>
  <si>
    <t>Вентилятор настенный осевой с обратным клапаном Silent 200 Ø125</t>
  </si>
  <si>
    <t>Монтаж воздуховодов из тонколистовой оцинкованной стали</t>
  </si>
  <si>
    <t>Воздуховоды спирально-навивные из тонколистовой оцинкованной стали прямоугольного сечения толщиной 0,7 мм 300х450</t>
  </si>
  <si>
    <t>ФОТ включает в себя: фасонные изделия (отводы, переходы, тройники, ниппели, заглушки, врезки и т.д.); все расходные и крепежные материалы (ленты, кронштейны, хомуты, метал.изделия для крепления и т.д.), устройство неучтенных отдельной расценкой отверстий, их заделку после прохода и прочие затраты, необходимые для выполнения работ</t>
  </si>
  <si>
    <t>Воздуховоды спирально-навивные из тонколистовой оцинкованной стали прямоугольного сечения толщиной 0,9 мм 300х450</t>
  </si>
  <si>
    <t>Воздуховоды спирально-навивные из тонколистовой оцинкованной стали прямоугольного сечения толщиной 0,7 мм 450х300</t>
  </si>
  <si>
    <t>Воздуховоды спирально-навивные из тонколистовой оцинкованной стали прямоугольного сечения толщиной 0,9 мм 450х300</t>
  </si>
  <si>
    <t>Воздуховоды спирально-навивные из тонколистовой оцинкованной стали прямоугольного сечения толщиной 0,9 мм 550х500</t>
  </si>
  <si>
    <t>Воздуховоды спирально-навивные из тонколистовой оцинкованной стали прямоугольного сечения толщиной 0,9 мм 800х300</t>
  </si>
  <si>
    <t>Воздуховоды спирально-навивные из тонколистовой оцинкованной стали прямоугольного сечения толщиной 0,7 мм 500х300</t>
  </si>
  <si>
    <t>Воздуховоды спирально-навивные из тонколистовой оцинкованной стали прямоугольного сечения толщиной 0,9 мм 500х300</t>
  </si>
  <si>
    <t>Воздуховоды спирально-навивные из тонколистовой оцинкованной стали круглого сечения толщиной 0,5 мм Ø100</t>
  </si>
  <si>
    <t>Воздуховоды спирально-навивные из тонколистовой оцинкованной стали круглого сечения толщиной 0,8 мм Ø100</t>
  </si>
  <si>
    <t>Воздуховоды спирально-навивные из тонколистовой оцинкованной стали круглого сечения толщиной 0,5 мм Ø125</t>
  </si>
  <si>
    <t>Воздуховоды спирально-навивные из тонколистовой оцинкованной стали круглого сечения толщиной 0,8 мм Ø125</t>
  </si>
  <si>
    <t>Воздуховоды спирально-навивные из тонколистовой оцинкованной стали круглого сечения толщиной 0,5 мм Ø160</t>
  </si>
  <si>
    <t>Воздуховоды спирально-навивные из тонколистовой оцинкованной стали круглого сечения толщиной 0,8 мм Ø160</t>
  </si>
  <si>
    <t>Воздуховоды спирально-навивные из тонколистовой оцинкованной стали круглого сечения толщиной 0,5 мм Ø200</t>
  </si>
  <si>
    <t>Воздуховоды спирально-навивные из тонколистовой оцинкованной стали круглого сечения толщиной 0,8 мм Ø200</t>
  </si>
  <si>
    <t>Воздуховоды спирально-навивные из тонколистовой оцинкованной стали круглого сечения толщиной 0,6 мм Ø250</t>
  </si>
  <si>
    <t>Воздуховоды спирально-навивные из тонколистовой оцинкованной стали круглого сечения толщиной 0,8 мм Ø250</t>
  </si>
  <si>
    <t>Воздуховоды спирально-навивные из тонколистовой оцинкованной стали круглого сечения толщиной 0,6 мм Ø315</t>
  </si>
  <si>
    <t>Воздуховоды спирально-навивные из тонколистовой оцинкованной стали круглого сечения толщиной 0,8 мм Ø315</t>
  </si>
  <si>
    <t>Воздуховоды спирально-навивные из тонколистовой оцинкованной стали круглого сечения толщиной 0,6 мм Ø355</t>
  </si>
  <si>
    <t>Воздуховоды спирально-навивные из тонколистовой оцинкованной стали круглого сечения толщиной 0,8 мм Ø355</t>
  </si>
  <si>
    <t>Монтаж диффузоров</t>
  </si>
  <si>
    <t>Диффузор универсальный пластиковый ДПУ-М Ø100</t>
  </si>
  <si>
    <t>Диффузор универсальный пластиковый ДПУ-М Ø200</t>
  </si>
  <si>
    <t>Монтаж зонтов вентиляционных</t>
  </si>
  <si>
    <t>Изготовление и монтаж вентиляционных зонтов</t>
  </si>
  <si>
    <t>в.т.ч. Зонт на ДВ1 в секциях 6 и 8
ФОТ предусматривает в том числе сопуствующие и расходные материалы, необходимые для завершения работ</t>
  </si>
  <si>
    <t>Оцинкованная сталь с полимерным покрытием толщиной 1,0 мм</t>
  </si>
  <si>
    <t>СО: Ral по согласованию с Заказчиком</t>
  </si>
  <si>
    <t>Полоса стальная 40х3</t>
  </si>
  <si>
    <t>тн</t>
  </si>
  <si>
    <t>Монтаж клапанов</t>
  </si>
  <si>
    <t>Клапан обратный КОК125</t>
  </si>
  <si>
    <t>Клапан обратный КОК160</t>
  </si>
  <si>
    <t>Монтаж клапанов инфильтрации воздуха КИВ-125</t>
  </si>
  <si>
    <t>Клапан инфильтрации воздуха настенный VAKIO KIV PRO</t>
  </si>
  <si>
    <t>в комплекте с фильтром, кольцом уплотнительным, патрубком, тепоизоляцией, дизайнерским корпусом и пр.</t>
  </si>
  <si>
    <t>Монтаж клапанов противопожарных</t>
  </si>
  <si>
    <t>Клапан противопожарный канальный LKD-2-КC-SR220-450х300</t>
  </si>
  <si>
    <t>Клапан противопожарный канальный LKD-2-КC-SR220-800х300</t>
  </si>
  <si>
    <t>Клапан противопожарный канальный LKD-2-КC-SR220-400х700</t>
  </si>
  <si>
    <t>Монтаж решеток</t>
  </si>
  <si>
    <t>Решетка наружная алюминиевая PGC 160</t>
  </si>
  <si>
    <t>Решетка наружная алюминиевая PGC 125</t>
  </si>
  <si>
    <t>Решетка вентиляционная АМР 150х150</t>
  </si>
  <si>
    <t>Решетка вентиляционная АМР 200х200</t>
  </si>
  <si>
    <t>Решетка вентиляционная АМР 250х200</t>
  </si>
  <si>
    <t>Решетка вентиляционная АМР 300х200</t>
  </si>
  <si>
    <t>Решетка вентиляционная АМР 300х300</t>
  </si>
  <si>
    <t>Решетка вентиляционная АМР 400х300</t>
  </si>
  <si>
    <t>Решетка вентиляционная АМР 500х300</t>
  </si>
  <si>
    <t>Переточная решетка АП 150х150 (h)</t>
  </si>
  <si>
    <t>Решетка декоративная LKRD-400х700</t>
  </si>
  <si>
    <t>Решетка декоративная LKRD-700х400</t>
  </si>
  <si>
    <t>Монтаж тепловых завес</t>
  </si>
  <si>
    <t>Воздушно-тепловая завеса электрическая BHC-M15T12-PS</t>
  </si>
  <si>
    <t>Пусконаладочные работы</t>
  </si>
  <si>
    <t>комплекс работ</t>
  </si>
  <si>
    <t>Теплоизоляция воздуховодов</t>
  </si>
  <si>
    <t>Устройство теплоизоляции воздуховодов прямоугольного сечения</t>
  </si>
  <si>
    <t>Ламельный мат фольгированный LM Alu 50мм</t>
  </si>
  <si>
    <t>система ПД1</t>
  </si>
  <si>
    <t>Бурение отверстий</t>
  </si>
  <si>
    <t>Бурение отверстий в перегородках</t>
  </si>
  <si>
    <t>Бурение отверстий Ø100-Ø125</t>
  </si>
  <si>
    <t>Бурение отверстий в плитах перекрытий</t>
  </si>
  <si>
    <t>Бурение отверстий Ø100-Ø124</t>
  </si>
  <si>
    <t>Бурение отверстий Ø125-Ø159</t>
  </si>
  <si>
    <t>Бурение отверстий Ø160-Ø199</t>
  </si>
  <si>
    <t>Бурение отверстий Ø200-Ø249</t>
  </si>
  <si>
    <t>Бурение отверстий Ø250-Ø355</t>
  </si>
  <si>
    <t>Бурение отверстий 500х300</t>
  </si>
  <si>
    <t>Бурение отверстий 800х300</t>
  </si>
  <si>
    <t>Бурение отверстий 300х450</t>
  </si>
  <si>
    <t>Бурение отверстий в стенах</t>
  </si>
  <si>
    <t>Бурение отверстий в стенах площадью до 0,1 м2</t>
  </si>
  <si>
    <t>Бурение отверстий в стенах площадью от 0,1 до 0,49 м2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</si>
  <si>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</si>
  <si>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</si>
  <si>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</si>
  <si>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</si>
  <si>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</si>
  <si>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</si>
  <si>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</si>
  <si>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</si>
  <si>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</si>
  <si>
    <t>секция 1</t>
  </si>
  <si>
    <t>секция 2</t>
  </si>
  <si>
    <t>секция 3</t>
  </si>
  <si>
    <t>секция 4</t>
  </si>
  <si>
    <t>секция 5</t>
  </si>
  <si>
    <t>секция 6</t>
  </si>
  <si>
    <t>секция 7</t>
  </si>
  <si>
    <t>секция 8</t>
  </si>
  <si>
    <t>секция 9</t>
  </si>
  <si>
    <t>секция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</si>
</sst>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142"/>
  <sheetViews>
    <sheetView tabSelected="1" topLeftCell="A110" workbookViewId="0">
      <selection activeCell="V113" sqref="V113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54" t="s">
        <v>2</v>
      </c>
      <c r="B6" s="54"/>
      <c r="C6" s="54"/>
      <c r="D6" s="54"/>
      <c r="E6" s="54"/>
      <c r="F6" s="54"/>
      <c r="G6" s="54"/>
    </row>
    <row r="7" spans="1:28" s="2" customFormat="1" ht="12.95" customHeight="1" x14ac:dyDescent="0.2">
      <c r="A7" s="55" t="s">
        <v>3</v>
      </c>
      <c r="B7" s="55"/>
      <c r="C7" s="55"/>
      <c r="D7" s="55"/>
      <c r="E7" s="55"/>
      <c r="F7" s="55"/>
      <c r="G7" s="55"/>
    </row>
    <row r="8" spans="1:28" s="2" customFormat="1" ht="12.95" customHeight="1" x14ac:dyDescent="0.2">
      <c r="A8" s="55" t="s">
        <v>4</v>
      </c>
      <c r="B8" s="55"/>
      <c r="C8" s="55"/>
      <c r="D8" s="55"/>
      <c r="E8" s="55"/>
      <c r="F8" s="55"/>
      <c r="G8" s="55"/>
    </row>
    <row r="9" spans="1:28" s="1" customFormat="1" ht="11.1" customHeight="1" x14ac:dyDescent="0.2"/>
    <row r="10" spans="1:28" s="4" customFormat="1" ht="12" x14ac:dyDescent="0.2">
      <c r="A10" s="56" t="s">
        <v>5</v>
      </c>
      <c r="B10" s="52" t="s">
        <v>6</v>
      </c>
      <c r="C10" s="56" t="s">
        <v>7</v>
      </c>
      <c r="D10" s="58" t="s">
        <v>8</v>
      </c>
      <c r="E10" s="58" t="s">
        <v>9</v>
      </c>
      <c r="F10" s="58" t="s">
        <v>10</v>
      </c>
      <c r="G10" s="56" t="s">
        <v>11</v>
      </c>
      <c r="H10" s="51" t="s">
        <v>12</v>
      </c>
      <c r="I10" s="51"/>
      <c r="J10" s="51"/>
      <c r="K10" s="51"/>
      <c r="L10" s="51"/>
      <c r="M10" s="51"/>
      <c r="N10" s="51"/>
      <c r="O10" s="51"/>
      <c r="P10" s="51"/>
      <c r="Q10" s="51"/>
      <c r="R10" s="52" t="s">
        <v>13</v>
      </c>
      <c r="S10" s="52" t="s">
        <v>14</v>
      </c>
      <c r="T10" s="52" t="s">
        <v>15</v>
      </c>
      <c r="U10" s="51" t="s">
        <v>16</v>
      </c>
      <c r="V10" s="51"/>
      <c r="W10" s="51"/>
      <c r="X10" s="51" t="s">
        <v>17</v>
      </c>
      <c r="Y10" s="51"/>
      <c r="Z10" s="52" t="s">
        <v>18</v>
      </c>
      <c r="AA10" s="52" t="s">
        <v>19</v>
      </c>
      <c r="AB10" s="52" t="s">
        <v>20</v>
      </c>
    </row>
    <row r="11" spans="1:28" s="4" customFormat="1" ht="36.950000000000003" customHeight="1" x14ac:dyDescent="0.2">
      <c r="A11" s="57"/>
      <c r="B11" s="53"/>
      <c r="C11" s="57"/>
      <c r="D11" s="59"/>
      <c r="E11" s="59"/>
      <c r="F11" s="59"/>
      <c r="G11" s="57"/>
      <c r="H11" s="5" t="s">
        <v>163</v>
      </c>
      <c r="I11" s="5" t="s">
        <v>164</v>
      </c>
      <c r="J11" s="47" t="s">
        <v>165</v>
      </c>
      <c r="K11" s="47" t="s">
        <v>166</v>
      </c>
      <c r="L11" s="47" t="s">
        <v>167</v>
      </c>
      <c r="M11" s="47" t="s">
        <v>168</v>
      </c>
      <c r="N11" s="47" t="s">
        <v>169</v>
      </c>
      <c r="O11" s="47" t="s">
        <v>170</v>
      </c>
      <c r="P11" s="47" t="s">
        <v>171</v>
      </c>
      <c r="Q11" s="47" t="s">
        <v>172</v>
      </c>
      <c r="R11" s="53"/>
      <c r="S11" s="53"/>
      <c r="T11" s="53"/>
      <c r="U11" s="5" t="s">
        <v>21</v>
      </c>
      <c r="V11" s="5" t="s">
        <v>22</v>
      </c>
      <c r="W11" s="5" t="s">
        <v>23</v>
      </c>
      <c r="X11" s="5" t="s">
        <v>21</v>
      </c>
      <c r="Y11" s="5" t="s">
        <v>22</v>
      </c>
      <c r="Z11" s="53"/>
      <c r="AA11" s="53"/>
      <c r="AB11" s="53"/>
    </row>
    <row r="12" spans="1:28" s="1" customFormat="1" ht="11.1" customHeight="1" x14ac:dyDescent="0.2">
      <c r="A12" s="6" t="s">
        <v>24</v>
      </c>
      <c r="B12" s="6" t="s">
        <v>25</v>
      </c>
      <c r="C12" s="6" t="s">
        <v>26</v>
      </c>
      <c r="D12" s="6" t="s">
        <v>27</v>
      </c>
      <c r="E12" s="6" t="s">
        <v>28</v>
      </c>
      <c r="F12" s="6" t="s">
        <v>29</v>
      </c>
      <c r="G12" s="6" t="s">
        <v>30</v>
      </c>
      <c r="H12" s="6" t="s">
        <v>31</v>
      </c>
      <c r="I12" s="6" t="s">
        <v>32</v>
      </c>
      <c r="J12" s="6" t="s">
        <v>33</v>
      </c>
      <c r="K12" s="6" t="s">
        <v>34</v>
      </c>
      <c r="L12" s="6" t="s">
        <v>35</v>
      </c>
      <c r="M12" s="6" t="s">
        <v>36</v>
      </c>
      <c r="N12" s="6" t="s">
        <v>37</v>
      </c>
      <c r="O12" s="6" t="s">
        <v>38</v>
      </c>
      <c r="P12" s="6" t="s">
        <v>39</v>
      </c>
      <c r="Q12" s="6" t="s">
        <v>40</v>
      </c>
      <c r="R12" s="6" t="s">
        <v>41</v>
      </c>
      <c r="S12" s="6" t="s">
        <v>42</v>
      </c>
      <c r="T12" s="6" t="s">
        <v>43</v>
      </c>
      <c r="U12" s="6" t="s">
        <v>44</v>
      </c>
      <c r="V12" s="6" t="s">
        <v>45</v>
      </c>
      <c r="W12" s="6" t="s">
        <v>46</v>
      </c>
      <c r="X12" s="6" t="s">
        <v>47</v>
      </c>
      <c r="Y12" s="6" t="s">
        <v>48</v>
      </c>
      <c r="Z12" s="6" t="s">
        <v>49</v>
      </c>
      <c r="AA12" s="6" t="s">
        <v>50</v>
      </c>
      <c r="AB12" s="6" t="s">
        <v>51</v>
      </c>
    </row>
    <row r="13" spans="1:28" s="1" customFormat="1" ht="12" customHeight="1" outlineLevel="1" x14ac:dyDescent="0.2">
      <c r="A13" s="7"/>
      <c r="B13" s="8" t="s">
        <v>52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$19+$X$22+$X$23+$X$24+$X$26+$X$27+$X$28+$X$29+$X$31+$X$33+$X$34+$X$35+$X$36+$X$37+$X$38+$X$39+$X$40+$X$41+$X$42+$X$43+$X$44+$X$45+$X$46+$X$47+$X$48+$X$49+$X$50+$X$51+$X$52+$X$53+$X$54+$X$56+$X$57+$X$60+$X$61+$X$62+$X$64+$X$65+$X$67+$X$69+$X$70+$X$71+$X$73+$X$74+$X$75+$X$76+$X$77+$X$78+$X$79+$X$80+$X$81+$X$82+$X$83+$X$84+$X$86+$X$89+$X$92+$X$93+$X$97+$X$100+$X$102+$X$104+$X$106+$X$108+$X$110+$X$112+$X$114+$X$117+$X$119,2)</f>
        <v>0</v>
      </c>
      <c r="Y13" s="10">
        <f>ROUND($Y$19+$Y$22+$Y$23+$Y$24+$Y$26+$Y$27+$Y$28+$Y$29+$Y$31+$Y$33+$Y$34+$Y$35+$Y$36+$Y$37+$Y$38+$Y$39+$Y$40+$Y$41+$Y$42+$Y$43+$Y$44+$Y$45+$Y$46+$Y$47+$Y$48+$Y$49+$Y$50+$Y$51+$Y$52+$Y$53+$Y$54+$Y$56+$Y$57+$Y$60+$Y$61+$Y$62+$Y$64+$Y$65+$Y$67+$Y$69+$Y$70+$Y$71+$Y$73+$Y$74+$Y$75+$Y$76+$Y$77+$Y$78+$Y$79+$Y$80+$Y$81+$Y$82+$Y$83+$Y$84+$Y$86+$Y$89+$Y$92+$Y$93+$Y$97+$Y$100+$Y$102+$Y$104+$Y$106+$Y$108+$Y$110+$Y$112+$Y$114+$Y$117+$Y$119,2)</f>
        <v>0</v>
      </c>
      <c r="Z13" s="10">
        <f>ROUND($Z$19+$Z$22+$Z$23+$Z$24+$Z$26+$Z$27+$Z$28+$Z$29+$Z$31+$Z$33+$Z$34+$Z$35+$Z$36+$Z$37+$Z$38+$Z$39+$Z$40+$Z$41+$Z$42+$Z$43+$Z$44+$Z$45+$Z$46+$Z$47+$Z$48+$Z$49+$Z$50+$Z$51+$Z$52+$Z$53+$Z$54+$Z$56+$Z$57+$Z$60+$Z$61+$Z$62+$Z$64+$Z$65+$Z$67+$Z$69+$Z$70+$Z$71+$Z$73+$Z$74+$Z$75+$Z$76+$Z$77+$Z$78+$Z$79+$Z$80+$Z$81+$Z$82+$Z$83+$Z$84+$Z$86+$Z$89+$Z$92+$Z$93+$Z$97+$Z$100+$Z$102+$Z$104+$Z$106+$Z$108+$Z$110+$Z$112+$Z$114+$Z$117+$Z$119,2)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53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$19+$X$22+$X$23+$X$24+$X$26+$X$27+$X$28+$X$29+$X$31+$X$33+$X$34+$X$35+$X$36+$X$37+$X$38+$X$39+$X$40+$X$41+$X$42+$X$43+$X$44+$X$45+$X$46+$X$47+$X$48+$X$49+$X$50+$X$51+$X$52+$X$53+$X$54+$X$56+$X$57+$X$60+$X$61+$X$62+$X$64+$X$65+$X$67+$X$69+$X$70+$X$71+$X$73+$X$74+$X$75+$X$76+$X$77+$X$78+$X$79+$X$80+$X$81+$X$82+$X$83+$X$84+$X$86+$X$89+$X$92+$X$93+$X$97+$X$100+$X$102+$X$104+$X$106+$X$108+$X$110+$X$112+$X$114+$X$117+$X$119,2)</f>
        <v>0</v>
      </c>
      <c r="Y14" s="10">
        <f>ROUND($Y$19+$Y$22+$Y$23+$Y$24+$Y$26+$Y$27+$Y$28+$Y$29+$Y$31+$Y$33+$Y$34+$Y$35+$Y$36+$Y$37+$Y$38+$Y$39+$Y$40+$Y$41+$Y$42+$Y$43+$Y$44+$Y$45+$Y$46+$Y$47+$Y$48+$Y$49+$Y$50+$Y$51+$Y$52+$Y$53+$Y$54+$Y$56+$Y$57+$Y$60+$Y$61+$Y$62+$Y$64+$Y$65+$Y$67+$Y$69+$Y$70+$Y$71+$Y$73+$Y$74+$Y$75+$Y$76+$Y$77+$Y$78+$Y$79+$Y$80+$Y$81+$Y$82+$Y$83+$Y$84+$Y$86+$Y$89+$Y$92+$Y$93+$Y$97+$Y$100+$Y$102+$Y$104+$Y$106+$Y$108+$Y$110+$Y$112+$Y$114+$Y$117+$Y$119,2)</f>
        <v>0</v>
      </c>
      <c r="Z14" s="10">
        <f>ROUND($Z$19+$Z$22+$Z$23+$Z$24+$Z$26+$Z$27+$Z$28+$Z$29+$Z$31+$Z$33+$Z$34+$Z$35+$Z$36+$Z$37+$Z$38+$Z$39+$Z$40+$Z$41+$Z$42+$Z$43+$Z$44+$Z$45+$Z$46+$Z$47+$Z$48+$Z$49+$Z$50+$Z$51+$Z$52+$Z$53+$Z$54+$Z$56+$Z$57+$Z$60+$Z$61+$Z$62+$Z$64+$Z$65+$Z$67+$Z$69+$Z$70+$Z$71+$Z$73+$Z$74+$Z$75+$Z$76+$Z$77+$Z$78+$Z$79+$Z$80+$Z$81+$Z$82+$Z$83+$Z$84+$Z$86+$Z$89+$Z$92+$Z$93+$Z$97+$Z$100+$Z$102+$Z$104+$Z$106+$Z$108+$Z$110+$Z$112+$Z$114+$Z$117+$Z$119,2)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54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$19+$X$22+$X$23+$X$24+$X$26+$X$27+$X$28+$X$29+$X$31+$X$33+$X$34+$X$35+$X$36+$X$37+$X$38+$X$39+$X$40+$X$41+$X$42+$X$43+$X$44+$X$45+$X$46+$X$47+$X$48+$X$49+$X$50+$X$51+$X$52+$X$53+$X$54+$X$56+$X$57+$X$60+$X$61+$X$62+$X$64+$X$65+$X$67+$X$69+$X$70+$X$71+$X$73+$X$74+$X$75+$X$76+$X$77+$X$78+$X$79+$X$80+$X$81+$X$82+$X$83+$X$84+$X$86+$X$89+$X$92+$X$93+$X$97+$X$100+$X$102+$X$104+$X$106+$X$108+$X$110+$X$112+$X$114+$X$117+$X$119,2)</f>
        <v>0</v>
      </c>
      <c r="Y15" s="10">
        <f>ROUND($Y$19+$Y$22+$Y$23+$Y$24+$Y$26+$Y$27+$Y$28+$Y$29+$Y$31+$Y$33+$Y$34+$Y$35+$Y$36+$Y$37+$Y$38+$Y$39+$Y$40+$Y$41+$Y$42+$Y$43+$Y$44+$Y$45+$Y$46+$Y$47+$Y$48+$Y$49+$Y$50+$Y$51+$Y$52+$Y$53+$Y$54+$Y$56+$Y$57+$Y$60+$Y$61+$Y$62+$Y$64+$Y$65+$Y$67+$Y$69+$Y$70+$Y$71+$Y$73+$Y$74+$Y$75+$Y$76+$Y$77+$Y$78+$Y$79+$Y$80+$Y$81+$Y$82+$Y$83+$Y$84+$Y$86+$Y$89+$Y$92+$Y$93+$Y$97+$Y$100+$Y$102+$Y$104+$Y$106+$Y$108+$Y$110+$Y$112+$Y$114+$Y$117+$Y$119,2)</f>
        <v>0</v>
      </c>
      <c r="Z15" s="10">
        <f>ROUND($Z$19+$Z$22+$Z$23+$Z$24+$Z$26+$Z$27+$Z$28+$Z$29+$Z$31+$Z$33+$Z$34+$Z$35+$Z$36+$Z$37+$Z$38+$Z$39+$Z$40+$Z$41+$Z$42+$Z$43+$Z$44+$Z$45+$Z$46+$Z$47+$Z$48+$Z$49+$Z$50+$Z$51+$Z$52+$Z$53+$Z$54+$Z$56+$Z$57+$Z$60+$Z$61+$Z$62+$Z$64+$Z$65+$Z$67+$Z$69+$Z$70+$Z$71+$Z$73+$Z$74+$Z$75+$Z$76+$Z$77+$Z$78+$Z$79+$Z$80+$Z$81+$Z$82+$Z$83+$Z$84+$Z$86+$Z$89+$Z$92+$Z$93+$Z$97+$Z$100+$Z$102+$Z$104+$Z$106+$Z$108+$Z$110+$Z$112+$Z$114+$Z$117+$Z$119,2)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55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$19+$X$22+$X$23+$X$24+$X$26+$X$27+$X$28+$X$29+$X$31+$X$33+$X$34+$X$35+$X$36+$X$37+$X$38+$X$39+$X$40+$X$41+$X$42+$X$43+$X$44+$X$45+$X$46+$X$47+$X$48+$X$49+$X$50+$X$51+$X$52+$X$53+$X$54+$X$56+$X$57+$X$60+$X$61+$X$62+$X$64+$X$65+$X$67+$X$69+$X$70+$X$71+$X$73+$X$74+$X$75+$X$76+$X$77+$X$78+$X$79+$X$80+$X$81+$X$82+$X$83+$X$84+$X$86+$X$89+$X$92+$X$93+$X$97+$X$100+$X$102+$X$104+$X$106+$X$108+$X$110+$X$112+$X$114+$X$117+$X$119,2)</f>
        <v>0</v>
      </c>
      <c r="Y16" s="10">
        <f>ROUND($Y$19+$Y$22+$Y$23+$Y$24+$Y$26+$Y$27+$Y$28+$Y$29+$Y$31+$Y$33+$Y$34+$Y$35+$Y$36+$Y$37+$Y$38+$Y$39+$Y$40+$Y$41+$Y$42+$Y$43+$Y$44+$Y$45+$Y$46+$Y$47+$Y$48+$Y$49+$Y$50+$Y$51+$Y$52+$Y$53+$Y$54+$Y$56+$Y$57+$Y$60+$Y$61+$Y$62+$Y$64+$Y$65+$Y$67+$Y$69+$Y$70+$Y$71+$Y$73+$Y$74+$Y$75+$Y$76+$Y$77+$Y$78+$Y$79+$Y$80+$Y$81+$Y$82+$Y$83+$Y$84+$Y$86+$Y$89+$Y$92+$Y$93+$Y$97+$Y$100+$Y$102+$Y$104+$Y$106+$Y$108+$Y$110+$Y$112+$Y$114+$Y$117+$Y$119,2)</f>
        <v>0</v>
      </c>
      <c r="Z16" s="10">
        <f>ROUND($Z$19+$Z$22+$Z$23+$Z$24+$Z$26+$Z$27+$Z$28+$Z$29+$Z$31+$Z$33+$Z$34+$Z$35+$Z$36+$Z$37+$Z$38+$Z$39+$Z$40+$Z$41+$Z$42+$Z$43+$Z$44+$Z$45+$Z$46+$Z$47+$Z$48+$Z$49+$Z$50+$Z$51+$Z$52+$Z$53+$Z$54+$Z$56+$Z$57+$Z$60+$Z$61+$Z$62+$Z$64+$Z$65+$Z$67+$Z$69+$Z$70+$Z$71+$Z$73+$Z$74+$Z$75+$Z$76+$Z$77+$Z$78+$Z$79+$Z$80+$Z$81+$Z$82+$Z$83+$Z$84+$Z$86+$Z$89+$Z$92+$Z$93+$Z$97+$Z$100+$Z$102+$Z$104+$Z$106+$Z$108+$Z$110+$Z$112+$Z$114+$Z$117+$Z$119,2)</f>
        <v>0</v>
      </c>
      <c r="AA16" s="10"/>
      <c r="AB16" s="10"/>
    </row>
    <row r="17" spans="1:28" s="1" customFormat="1" ht="12" customHeight="1" outlineLevel="5" x14ac:dyDescent="0.2">
      <c r="A17" s="7"/>
      <c r="B17" s="8" t="s">
        <v>56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>
        <f>ROUND($X$19,2)</f>
        <v>0</v>
      </c>
      <c r="Y17" s="10">
        <f>ROUND($Y$19,2)</f>
        <v>0</v>
      </c>
      <c r="Z17" s="10">
        <f>ROUND($Z$19,2)</f>
        <v>0</v>
      </c>
      <c r="AA17" s="10"/>
      <c r="AB17" s="10"/>
    </row>
    <row r="18" spans="1:28" s="11" customFormat="1" ht="21.95" customHeight="1" outlineLevel="6" x14ac:dyDescent="0.15">
      <c r="A18" s="12">
        <v>1</v>
      </c>
      <c r="B18" s="13" t="s">
        <v>57</v>
      </c>
      <c r="C18" s="14" t="s">
        <v>58</v>
      </c>
      <c r="D18" s="14"/>
      <c r="E18" s="14"/>
      <c r="F18" s="14"/>
      <c r="G18" s="14"/>
      <c r="H18" s="15">
        <v>84</v>
      </c>
      <c r="I18" s="15">
        <v>72</v>
      </c>
      <c r="J18" s="15">
        <v>82</v>
      </c>
      <c r="K18" s="15">
        <v>108</v>
      </c>
      <c r="L18" s="15">
        <v>60</v>
      </c>
      <c r="M18" s="15">
        <v>80</v>
      </c>
      <c r="N18" s="15">
        <v>48</v>
      </c>
      <c r="O18" s="15">
        <v>80</v>
      </c>
      <c r="P18" s="15">
        <v>60</v>
      </c>
      <c r="Q18" s="15">
        <v>108</v>
      </c>
      <c r="R18" s="15">
        <v>782</v>
      </c>
      <c r="S18" s="16"/>
      <c r="T18" s="16">
        <f>$T$19</f>
        <v>782</v>
      </c>
      <c r="U18" s="16"/>
      <c r="V18" s="16"/>
      <c r="W18" s="16">
        <f>ROUND($Z$18/$T$18,2)</f>
        <v>0</v>
      </c>
      <c r="X18" s="16">
        <f>ROUND($X$19,2)</f>
        <v>0</v>
      </c>
      <c r="Y18" s="16">
        <f>ROUND($Y$19,2)</f>
        <v>0</v>
      </c>
      <c r="Z18" s="16">
        <f>ROUND($Z$19,2)</f>
        <v>0</v>
      </c>
      <c r="AA18" s="68" t="s">
        <v>59</v>
      </c>
      <c r="AB18" s="68"/>
    </row>
    <row r="19" spans="1:28" s="17" customFormat="1" ht="11.1" customHeight="1" outlineLevel="7" x14ac:dyDescent="0.2">
      <c r="A19" s="18"/>
      <c r="B19" s="19" t="s">
        <v>21</v>
      </c>
      <c r="C19" s="20" t="s">
        <v>58</v>
      </c>
      <c r="D19" s="20"/>
      <c r="E19" s="20"/>
      <c r="F19" s="20"/>
      <c r="G19" s="20"/>
      <c r="H19" s="21">
        <v>84</v>
      </c>
      <c r="I19" s="21">
        <v>72</v>
      </c>
      <c r="J19" s="21">
        <v>82</v>
      </c>
      <c r="K19" s="21">
        <v>108</v>
      </c>
      <c r="L19" s="21">
        <v>60</v>
      </c>
      <c r="M19" s="21">
        <v>80</v>
      </c>
      <c r="N19" s="21">
        <v>48</v>
      </c>
      <c r="O19" s="21">
        <v>80</v>
      </c>
      <c r="P19" s="21">
        <v>60</v>
      </c>
      <c r="Q19" s="21">
        <v>108</v>
      </c>
      <c r="R19" s="21">
        <f>$H$19+$I$19+$J$19+$K$19+$L$19+$M$19+$N$19+$O$19+$P$19+$Q$19</f>
        <v>782</v>
      </c>
      <c r="S19" s="21">
        <v>1</v>
      </c>
      <c r="T19" s="22">
        <f>ROUND($R$19*$S$19,3)</f>
        <v>782</v>
      </c>
      <c r="U19" s="60"/>
      <c r="V19" s="61"/>
      <c r="W19" s="48">
        <f>ROUND($V$19+$U$19,2)</f>
        <v>0</v>
      </c>
      <c r="X19" s="22">
        <f>ROUND($R$19*$U$19,2)</f>
        <v>0</v>
      </c>
      <c r="Y19" s="22">
        <f>ROUND($T$19*$V$19,2)</f>
        <v>0</v>
      </c>
      <c r="Z19" s="22">
        <f>ROUND($Y$19+$X$19,2)</f>
        <v>0</v>
      </c>
      <c r="AA19" s="69"/>
      <c r="AB19" s="69"/>
    </row>
    <row r="20" spans="1:28" s="1" customFormat="1" ht="12" customHeight="1" outlineLevel="5" x14ac:dyDescent="0.2">
      <c r="A20" s="7"/>
      <c r="B20" s="8" t="s">
        <v>60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62"/>
      <c r="V20" s="62"/>
      <c r="W20" s="10"/>
      <c r="X20" s="10">
        <f>ROUND($X$22+$X$23+$X$24,2)</f>
        <v>0</v>
      </c>
      <c r="Y20" s="10">
        <f>ROUND($Y$22+$Y$23+$Y$24,2)</f>
        <v>0</v>
      </c>
      <c r="Z20" s="10">
        <f>ROUND($Z$22+$Z$23+$Z$24,2)</f>
        <v>0</v>
      </c>
      <c r="AA20" s="62"/>
      <c r="AB20" s="62"/>
    </row>
    <row r="21" spans="1:28" s="11" customFormat="1" ht="11.1" customHeight="1" outlineLevel="6" x14ac:dyDescent="0.15">
      <c r="A21" s="12">
        <v>2</v>
      </c>
      <c r="B21" s="13" t="s">
        <v>60</v>
      </c>
      <c r="C21" s="14" t="s">
        <v>61</v>
      </c>
      <c r="D21" s="14"/>
      <c r="E21" s="14"/>
      <c r="F21" s="14"/>
      <c r="G21" s="14"/>
      <c r="H21" s="15">
        <v>343.6</v>
      </c>
      <c r="I21" s="15">
        <v>309.76</v>
      </c>
      <c r="J21" s="15">
        <v>300.88</v>
      </c>
      <c r="K21" s="15">
        <v>405.36</v>
      </c>
      <c r="L21" s="15">
        <v>209.01</v>
      </c>
      <c r="M21" s="15">
        <v>320.47000000000003</v>
      </c>
      <c r="N21" s="15">
        <v>208.87</v>
      </c>
      <c r="O21" s="15">
        <v>331.32</v>
      </c>
      <c r="P21" s="15">
        <v>219.66</v>
      </c>
      <c r="Q21" s="15">
        <v>405.98</v>
      </c>
      <c r="R21" s="23">
        <v>3054.91</v>
      </c>
      <c r="S21" s="16"/>
      <c r="T21" s="16">
        <f>$T$22</f>
        <v>3054.91</v>
      </c>
      <c r="U21" s="63"/>
      <c r="V21" s="63"/>
      <c r="W21" s="16">
        <f>ROUND($Z$21/$T$21,2)</f>
        <v>0</v>
      </c>
      <c r="X21" s="16">
        <f>ROUND($X$22+$X$23+$X$24,2)</f>
        <v>0</v>
      </c>
      <c r="Y21" s="16">
        <f>ROUND($Y$22+$Y$23+$Y$24,2)</f>
        <v>0</v>
      </c>
      <c r="Z21" s="16">
        <f>ROUND($Z$22+$Z$23+$Z$24,2)</f>
        <v>0</v>
      </c>
      <c r="AA21" s="68"/>
      <c r="AB21" s="68"/>
    </row>
    <row r="22" spans="1:28" s="17" customFormat="1" ht="11.1" customHeight="1" outlineLevel="7" x14ac:dyDescent="0.2">
      <c r="A22" s="18"/>
      <c r="B22" s="19" t="s">
        <v>21</v>
      </c>
      <c r="C22" s="20" t="s">
        <v>61</v>
      </c>
      <c r="D22" s="20"/>
      <c r="E22" s="20"/>
      <c r="F22" s="20"/>
      <c r="G22" s="20"/>
      <c r="H22" s="21">
        <v>343.6</v>
      </c>
      <c r="I22" s="21">
        <v>309.76</v>
      </c>
      <c r="J22" s="21">
        <v>300.88</v>
      </c>
      <c r="K22" s="21">
        <v>405.36</v>
      </c>
      <c r="L22" s="21">
        <v>209.01</v>
      </c>
      <c r="M22" s="21">
        <v>320.47000000000003</v>
      </c>
      <c r="N22" s="21">
        <v>208.87</v>
      </c>
      <c r="O22" s="21">
        <v>331.32</v>
      </c>
      <c r="P22" s="21">
        <v>219.66</v>
      </c>
      <c r="Q22" s="21">
        <v>405.98</v>
      </c>
      <c r="R22" s="21">
        <f>$H$22+$I$22+$J$22+$K$22+$L$22+$M$22+$N$22+$O$22+$P$22+$Q$22</f>
        <v>3054.91</v>
      </c>
      <c r="S22" s="21">
        <v>1</v>
      </c>
      <c r="T22" s="22">
        <f>ROUND($R$22*$S$22,3)</f>
        <v>3054.91</v>
      </c>
      <c r="U22" s="64"/>
      <c r="V22" s="61"/>
      <c r="W22" s="49">
        <f>ROUND($V$22+$U$22,2)</f>
        <v>0</v>
      </c>
      <c r="X22" s="22">
        <f>ROUND($R$22*$U$22,2)</f>
        <v>0</v>
      </c>
      <c r="Y22" s="22">
        <f>ROUND($T$22*$V$22,2)</f>
        <v>0</v>
      </c>
      <c r="Z22" s="22">
        <f>ROUND($Y$22+$X$22,2)</f>
        <v>0</v>
      </c>
      <c r="AA22" s="69"/>
      <c r="AB22" s="69"/>
    </row>
    <row r="23" spans="1:28" s="1" customFormat="1" ht="11.1" customHeight="1" outlineLevel="7" x14ac:dyDescent="0.2">
      <c r="A23" s="24"/>
      <c r="B23" s="25" t="s">
        <v>62</v>
      </c>
      <c r="C23" s="26" t="s">
        <v>63</v>
      </c>
      <c r="D23" s="26" t="s">
        <v>64</v>
      </c>
      <c r="E23" s="26"/>
      <c r="F23" s="26"/>
      <c r="G23" s="26"/>
      <c r="H23" s="27">
        <v>343.6</v>
      </c>
      <c r="I23" s="27">
        <v>309.76</v>
      </c>
      <c r="J23" s="27">
        <v>300.88</v>
      </c>
      <c r="K23" s="27">
        <v>405.36</v>
      </c>
      <c r="L23" s="27">
        <v>209.01</v>
      </c>
      <c r="M23" s="27">
        <v>320.47000000000003</v>
      </c>
      <c r="N23" s="27">
        <v>208.87</v>
      </c>
      <c r="O23" s="27">
        <v>331.32</v>
      </c>
      <c r="P23" s="27">
        <v>219.66</v>
      </c>
      <c r="Q23" s="27">
        <v>405.98</v>
      </c>
      <c r="R23" s="27">
        <f>$H$23+$I$23+$J$23+$K$23+$L$23+$M$23+$N$23+$O$23+$P$23+$Q$23</f>
        <v>3054.91</v>
      </c>
      <c r="S23" s="29">
        <v>0.7</v>
      </c>
      <c r="T23" s="28">
        <f>ROUND($R$23*$S$23,3)</f>
        <v>2138.4369999999999</v>
      </c>
      <c r="U23" s="65"/>
      <c r="V23" s="65"/>
      <c r="W23" s="28">
        <f>ROUND($V$23+$U$23,2)</f>
        <v>0</v>
      </c>
      <c r="X23" s="28">
        <f>ROUND($R$23*$U$23,2)</f>
        <v>0</v>
      </c>
      <c r="Y23" s="28">
        <f>ROUND($T$23*$V$23,2)</f>
        <v>0</v>
      </c>
      <c r="Z23" s="28">
        <f>ROUND($Y$23+$X$23,2)</f>
        <v>0</v>
      </c>
      <c r="AA23" s="70"/>
      <c r="AB23" s="70"/>
    </row>
    <row r="24" spans="1:28" s="1" customFormat="1" ht="21.95" customHeight="1" outlineLevel="7" x14ac:dyDescent="0.2">
      <c r="A24" s="24"/>
      <c r="B24" s="25" t="s">
        <v>65</v>
      </c>
      <c r="C24" s="26" t="s">
        <v>61</v>
      </c>
      <c r="D24" s="26"/>
      <c r="E24" s="26"/>
      <c r="F24" s="26"/>
      <c r="G24" s="26"/>
      <c r="H24" s="27">
        <v>343.6</v>
      </c>
      <c r="I24" s="27">
        <v>309.76</v>
      </c>
      <c r="J24" s="27">
        <v>300.88</v>
      </c>
      <c r="K24" s="27">
        <v>405.36</v>
      </c>
      <c r="L24" s="27">
        <v>209.01</v>
      </c>
      <c r="M24" s="27">
        <v>320.47000000000003</v>
      </c>
      <c r="N24" s="27">
        <v>208.87</v>
      </c>
      <c r="O24" s="27">
        <v>331.32</v>
      </c>
      <c r="P24" s="27">
        <v>219.66</v>
      </c>
      <c r="Q24" s="27">
        <v>405.98</v>
      </c>
      <c r="R24" s="27">
        <f>$H$24+$I$24+$J$24+$K$24+$L$24+$M$24+$N$24+$O$24+$P$24+$Q$24</f>
        <v>3054.91</v>
      </c>
      <c r="S24" s="30">
        <v>1</v>
      </c>
      <c r="T24" s="28">
        <f>ROUND($R$24*$S$24,3)</f>
        <v>3054.91</v>
      </c>
      <c r="U24" s="65"/>
      <c r="V24" s="65"/>
      <c r="W24" s="28">
        <f>ROUND($V$24+$U$24,2)</f>
        <v>0</v>
      </c>
      <c r="X24" s="28">
        <f>ROUND($R$24*$U$24,2)</f>
        <v>0</v>
      </c>
      <c r="Y24" s="28">
        <f>ROUND($T$24*$V$24,2)</f>
        <v>0</v>
      </c>
      <c r="Z24" s="28">
        <f>ROUND($Y$24+$X$24,2)</f>
        <v>0</v>
      </c>
      <c r="AA24" s="70"/>
      <c r="AB24" s="70"/>
    </row>
    <row r="25" spans="1:28" s="1" customFormat="1" ht="12" customHeight="1" outlineLevel="5" x14ac:dyDescent="0.2">
      <c r="A25" s="7"/>
      <c r="B25" s="8" t="s">
        <v>66</v>
      </c>
      <c r="C25" s="9"/>
      <c r="D25" s="9"/>
      <c r="E25" s="9"/>
      <c r="F25" s="9"/>
      <c r="G25" s="9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62"/>
      <c r="V25" s="62"/>
      <c r="W25" s="10"/>
      <c r="X25" s="10">
        <f>ROUND($X$26+$X$27+$X$28+$X$29,2)</f>
        <v>0</v>
      </c>
      <c r="Y25" s="10">
        <f>ROUND($Y$26+$Y$27+$Y$28+$Y$29,2)</f>
        <v>0</v>
      </c>
      <c r="Z25" s="10">
        <f>ROUND($Z$26+$Z$27+$Z$28+$Z$29,2)</f>
        <v>0</v>
      </c>
      <c r="AA25" s="62"/>
      <c r="AB25" s="62"/>
    </row>
    <row r="26" spans="1:28" s="1" customFormat="1" ht="21.95" customHeight="1" outlineLevel="6" x14ac:dyDescent="0.2">
      <c r="A26" s="24"/>
      <c r="B26" s="25" t="s">
        <v>67</v>
      </c>
      <c r="C26" s="26" t="s">
        <v>58</v>
      </c>
      <c r="D26" s="26"/>
      <c r="E26" s="26"/>
      <c r="F26" s="26"/>
      <c r="G26" s="26"/>
      <c r="H26" s="28"/>
      <c r="I26" s="28"/>
      <c r="J26" s="28"/>
      <c r="K26" s="28"/>
      <c r="L26" s="28"/>
      <c r="M26" s="27">
        <v>1</v>
      </c>
      <c r="N26" s="28"/>
      <c r="O26" s="27">
        <v>1</v>
      </c>
      <c r="P26" s="28"/>
      <c r="Q26" s="28"/>
      <c r="R26" s="27">
        <f>$H$26+$I$26+$J$26+$K$26+$L$26+$M$26+$N$26+$O$26+$P$26+$Q$26</f>
        <v>2</v>
      </c>
      <c r="S26" s="30">
        <v>1</v>
      </c>
      <c r="T26" s="28">
        <f>ROUND($R$26*$S$26,3)</f>
        <v>2</v>
      </c>
      <c r="U26" s="66"/>
      <c r="V26" s="65"/>
      <c r="W26" s="31">
        <f>ROUND($V$26+$U$26,2)</f>
        <v>0</v>
      </c>
      <c r="X26" s="28">
        <f>ROUND($R$26*$U$26,2)</f>
        <v>0</v>
      </c>
      <c r="Y26" s="28">
        <f>ROUND($T$26*$V$26,2)</f>
        <v>0</v>
      </c>
      <c r="Z26" s="28">
        <f>ROUND($Y$26+$X$26,2)</f>
        <v>0</v>
      </c>
      <c r="AA26" s="70" t="s">
        <v>68</v>
      </c>
      <c r="AB26" s="70"/>
    </row>
    <row r="27" spans="1:28" s="1" customFormat="1" ht="11.1" customHeight="1" outlineLevel="6" x14ac:dyDescent="0.2">
      <c r="A27" s="24"/>
      <c r="B27" s="25" t="s">
        <v>69</v>
      </c>
      <c r="C27" s="26" t="s">
        <v>58</v>
      </c>
      <c r="D27" s="26"/>
      <c r="E27" s="26"/>
      <c r="F27" s="26"/>
      <c r="G27" s="26"/>
      <c r="H27" s="28"/>
      <c r="I27" s="28"/>
      <c r="J27" s="28"/>
      <c r="K27" s="28"/>
      <c r="L27" s="28"/>
      <c r="M27" s="27">
        <v>1</v>
      </c>
      <c r="N27" s="28"/>
      <c r="O27" s="27">
        <v>1</v>
      </c>
      <c r="P27" s="28"/>
      <c r="Q27" s="28"/>
      <c r="R27" s="27">
        <f>$H$27+$I$27+$J$27+$K$27+$L$27+$M$27+$N$27+$O$27+$P$27+$Q$27</f>
        <v>2</v>
      </c>
      <c r="S27" s="30">
        <v>1</v>
      </c>
      <c r="T27" s="28">
        <f>ROUND($R$27*$S$27,3)</f>
        <v>2</v>
      </c>
      <c r="U27" s="66"/>
      <c r="V27" s="65"/>
      <c r="W27" s="31">
        <f>ROUND($V$27+$U$27,2)</f>
        <v>0</v>
      </c>
      <c r="X27" s="28">
        <f>ROUND($R$27*$U$27,2)</f>
        <v>0</v>
      </c>
      <c r="Y27" s="28">
        <f>ROUND($T$27*$V$27,2)</f>
        <v>0</v>
      </c>
      <c r="Z27" s="28">
        <f>ROUND($Y$27+$X$27,2)</f>
        <v>0</v>
      </c>
      <c r="AA27" s="70" t="s">
        <v>68</v>
      </c>
      <c r="AB27" s="70"/>
    </row>
    <row r="28" spans="1:28" s="1" customFormat="1" ht="11.1" customHeight="1" outlineLevel="6" x14ac:dyDescent="0.2">
      <c r="A28" s="24"/>
      <c r="B28" s="25" t="s">
        <v>70</v>
      </c>
      <c r="C28" s="26" t="s">
        <v>58</v>
      </c>
      <c r="D28" s="26"/>
      <c r="E28" s="26"/>
      <c r="F28" s="26"/>
      <c r="G28" s="26"/>
      <c r="H28" s="27">
        <v>2</v>
      </c>
      <c r="I28" s="27">
        <v>2</v>
      </c>
      <c r="J28" s="27">
        <v>2</v>
      </c>
      <c r="K28" s="27">
        <v>2</v>
      </c>
      <c r="L28" s="27">
        <v>2</v>
      </c>
      <c r="M28" s="28"/>
      <c r="N28" s="27">
        <v>2</v>
      </c>
      <c r="O28" s="28"/>
      <c r="P28" s="27">
        <v>2</v>
      </c>
      <c r="Q28" s="27">
        <v>2</v>
      </c>
      <c r="R28" s="27">
        <f>$H$28+$I$28+$J$28+$K$28+$L$28+$M$28+$N$28+$O$28+$P$28+$Q$28</f>
        <v>16</v>
      </c>
      <c r="S28" s="30">
        <v>1</v>
      </c>
      <c r="T28" s="28">
        <f>ROUND($R$28*$S$28,3)</f>
        <v>16</v>
      </c>
      <c r="U28" s="66"/>
      <c r="V28" s="65"/>
      <c r="W28" s="31">
        <f>ROUND($V$28+$U$28,2)</f>
        <v>0</v>
      </c>
      <c r="X28" s="28">
        <f>ROUND($R$28*$U$28,2)</f>
        <v>0</v>
      </c>
      <c r="Y28" s="28">
        <f>ROUND($T$28*$V$28,2)</f>
        <v>0</v>
      </c>
      <c r="Z28" s="28">
        <f>ROUND($Y$28+$X$28,2)</f>
        <v>0</v>
      </c>
      <c r="AA28" s="70" t="s">
        <v>68</v>
      </c>
      <c r="AB28" s="70"/>
    </row>
    <row r="29" spans="1:28" s="1" customFormat="1" ht="11.1" customHeight="1" outlineLevel="6" x14ac:dyDescent="0.2">
      <c r="A29" s="24"/>
      <c r="B29" s="25" t="s">
        <v>71</v>
      </c>
      <c r="C29" s="26" t="s">
        <v>58</v>
      </c>
      <c r="D29" s="26"/>
      <c r="E29" s="26"/>
      <c r="F29" s="26"/>
      <c r="G29" s="26"/>
      <c r="H29" s="27">
        <v>1</v>
      </c>
      <c r="I29" s="27">
        <v>1</v>
      </c>
      <c r="J29" s="27">
        <v>1</v>
      </c>
      <c r="K29" s="27">
        <v>1</v>
      </c>
      <c r="L29" s="27">
        <v>1</v>
      </c>
      <c r="M29" s="28"/>
      <c r="N29" s="27">
        <v>1</v>
      </c>
      <c r="O29" s="28"/>
      <c r="P29" s="27">
        <v>1</v>
      </c>
      <c r="Q29" s="27">
        <v>1</v>
      </c>
      <c r="R29" s="27">
        <f>$H$29+$I$29+$J$29+$K$29+$L$29+$M$29+$N$29+$O$29+$P$29+$Q$29</f>
        <v>8</v>
      </c>
      <c r="S29" s="30">
        <v>1</v>
      </c>
      <c r="T29" s="28">
        <f>ROUND($R$29*$S$29,3)</f>
        <v>8</v>
      </c>
      <c r="U29" s="66"/>
      <c r="V29" s="65"/>
      <c r="W29" s="31">
        <f>ROUND($V$29+$U$29,2)</f>
        <v>0</v>
      </c>
      <c r="X29" s="28">
        <f>ROUND($R$29*$U$29,2)</f>
        <v>0</v>
      </c>
      <c r="Y29" s="28">
        <f>ROUND($T$29*$V$29,2)</f>
        <v>0</v>
      </c>
      <c r="Z29" s="28">
        <f>ROUND($Y$29+$X$29,2)</f>
        <v>0</v>
      </c>
      <c r="AA29" s="70"/>
      <c r="AB29" s="70"/>
    </row>
    <row r="30" spans="1:28" s="1" customFormat="1" ht="12" customHeight="1" outlineLevel="5" x14ac:dyDescent="0.2">
      <c r="A30" s="7"/>
      <c r="B30" s="8" t="s">
        <v>72</v>
      </c>
      <c r="C30" s="9"/>
      <c r="D30" s="9"/>
      <c r="E30" s="9"/>
      <c r="F30" s="9"/>
      <c r="G30" s="9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62"/>
      <c r="V30" s="62"/>
      <c r="W30" s="10"/>
      <c r="X30" s="10">
        <f>ROUND($X$31,2)</f>
        <v>0</v>
      </c>
      <c r="Y30" s="10">
        <f>ROUND($Y$31,2)</f>
        <v>0</v>
      </c>
      <c r="Z30" s="10">
        <f>ROUND($Z$31,2)</f>
        <v>0</v>
      </c>
      <c r="AA30" s="62"/>
      <c r="AB30" s="62"/>
    </row>
    <row r="31" spans="1:28" s="1" customFormat="1" ht="21.95" customHeight="1" outlineLevel="6" x14ac:dyDescent="0.2">
      <c r="A31" s="24"/>
      <c r="B31" s="25" t="s">
        <v>73</v>
      </c>
      <c r="C31" s="26" t="s">
        <v>58</v>
      </c>
      <c r="D31" s="26"/>
      <c r="E31" s="26"/>
      <c r="F31" s="26"/>
      <c r="G31" s="26"/>
      <c r="H31" s="27">
        <v>41</v>
      </c>
      <c r="I31" s="27">
        <v>36</v>
      </c>
      <c r="J31" s="27">
        <v>40</v>
      </c>
      <c r="K31" s="27">
        <v>50</v>
      </c>
      <c r="L31" s="27">
        <v>30</v>
      </c>
      <c r="M31" s="27">
        <v>42</v>
      </c>
      <c r="N31" s="27">
        <v>27</v>
      </c>
      <c r="O31" s="27">
        <v>42</v>
      </c>
      <c r="P31" s="27">
        <v>30</v>
      </c>
      <c r="Q31" s="27">
        <v>50</v>
      </c>
      <c r="R31" s="27">
        <f>$H$31+$I$31+$J$31+$K$31+$L$31+$M$31+$N$31+$O$31+$P$31+$Q$31</f>
        <v>388</v>
      </c>
      <c r="S31" s="30">
        <v>1</v>
      </c>
      <c r="T31" s="28">
        <f>ROUND($R$31*$S$31,3)</f>
        <v>388</v>
      </c>
      <c r="U31" s="66"/>
      <c r="V31" s="65"/>
      <c r="W31" s="31">
        <f>ROUND($V$31+$U$31,2)</f>
        <v>0</v>
      </c>
      <c r="X31" s="28">
        <f>ROUND($R$31*$U$31,2)</f>
        <v>0</v>
      </c>
      <c r="Y31" s="28">
        <f>ROUND($T$31*$V$31,2)</f>
        <v>0</v>
      </c>
      <c r="Z31" s="28">
        <f>ROUND($Y$31+$X$31,2)</f>
        <v>0</v>
      </c>
      <c r="AA31" s="70" t="s">
        <v>68</v>
      </c>
      <c r="AB31" s="70"/>
    </row>
    <row r="32" spans="1:28" s="1" customFormat="1" ht="12" customHeight="1" outlineLevel="5" x14ac:dyDescent="0.2">
      <c r="A32" s="7"/>
      <c r="B32" s="8" t="s">
        <v>74</v>
      </c>
      <c r="C32" s="9"/>
      <c r="D32" s="9"/>
      <c r="E32" s="9"/>
      <c r="F32" s="9"/>
      <c r="G32" s="9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62"/>
      <c r="V32" s="62"/>
      <c r="W32" s="10"/>
      <c r="X32" s="10">
        <f>ROUND($X$33+$X$34+$X$35+$X$36+$X$37+$X$38+$X$39+$X$40+$X$41+$X$42+$X$43+$X$44+$X$45+$X$46+$X$47+$X$48+$X$49+$X$50+$X$51+$X$52+$X$53+$X$54,2)</f>
        <v>0</v>
      </c>
      <c r="Y32" s="10">
        <f>ROUND($Y$33+$Y$34+$Y$35+$Y$36+$Y$37+$Y$38+$Y$39+$Y$40+$Y$41+$Y$42+$Y$43+$Y$44+$Y$45+$Y$46+$Y$47+$Y$48+$Y$49+$Y$50+$Y$51+$Y$52+$Y$53+$Y$54,2)</f>
        <v>0</v>
      </c>
      <c r="Z32" s="10">
        <f>ROUND($Z$33+$Z$34+$Z$35+$Z$36+$Z$37+$Z$38+$Z$39+$Z$40+$Z$41+$Z$42+$Z$43+$Z$44+$Z$45+$Z$46+$Z$47+$Z$48+$Z$49+$Z$50+$Z$51+$Z$52+$Z$53+$Z$54,2)</f>
        <v>0</v>
      </c>
      <c r="AA32" s="62"/>
      <c r="AB32" s="62"/>
    </row>
    <row r="33" spans="1:28" s="1" customFormat="1" ht="99.95" customHeight="1" outlineLevel="6" x14ac:dyDescent="0.2">
      <c r="A33" s="24"/>
      <c r="B33" s="25" t="s">
        <v>75</v>
      </c>
      <c r="C33" s="26" t="s">
        <v>61</v>
      </c>
      <c r="D33" s="26"/>
      <c r="E33" s="26"/>
      <c r="F33" s="26"/>
      <c r="G33" s="26"/>
      <c r="H33" s="28"/>
      <c r="I33" s="28"/>
      <c r="J33" s="28"/>
      <c r="K33" s="28"/>
      <c r="L33" s="28"/>
      <c r="M33" s="27">
        <v>0.84799999999999998</v>
      </c>
      <c r="N33" s="28"/>
      <c r="O33" s="28"/>
      <c r="P33" s="28"/>
      <c r="Q33" s="28"/>
      <c r="R33" s="27">
        <f>$H$33+$I$33+$J$33+$K$33+$L$33+$M$33+$N$33+$O$33+$P$33+$Q$33</f>
        <v>0.84799999999999998</v>
      </c>
      <c r="S33" s="30">
        <v>1</v>
      </c>
      <c r="T33" s="28">
        <f>ROUND($R$33*$S$33,3)</f>
        <v>0.84799999999999998</v>
      </c>
      <c r="U33" s="67"/>
      <c r="V33" s="65"/>
      <c r="W33" s="50">
        <f>ROUND($V$33+$U$33,2)</f>
        <v>0</v>
      </c>
      <c r="X33" s="28">
        <f>ROUND($R$33*$U$33,2)</f>
        <v>0</v>
      </c>
      <c r="Y33" s="28">
        <f>ROUND($T$33*$V$33,2)</f>
        <v>0</v>
      </c>
      <c r="Z33" s="28">
        <f>ROUND($Y$33+$X$33,2)</f>
        <v>0</v>
      </c>
      <c r="AA33" s="70" t="s">
        <v>76</v>
      </c>
      <c r="AB33" s="70"/>
    </row>
    <row r="34" spans="1:28" s="1" customFormat="1" ht="99.95" customHeight="1" outlineLevel="6" x14ac:dyDescent="0.2">
      <c r="A34" s="24"/>
      <c r="B34" s="25" t="s">
        <v>77</v>
      </c>
      <c r="C34" s="26" t="s">
        <v>61</v>
      </c>
      <c r="D34" s="26"/>
      <c r="E34" s="26"/>
      <c r="F34" s="26"/>
      <c r="G34" s="26"/>
      <c r="H34" s="28"/>
      <c r="I34" s="28"/>
      <c r="J34" s="28"/>
      <c r="K34" s="28"/>
      <c r="L34" s="28"/>
      <c r="M34" s="27">
        <v>5.84</v>
      </c>
      <c r="N34" s="28"/>
      <c r="O34" s="28"/>
      <c r="P34" s="28"/>
      <c r="Q34" s="28"/>
      <c r="R34" s="27">
        <f>$H$34+$I$34+$J$34+$K$34+$L$34+$M$34+$N$34+$O$34+$P$34+$Q$34</f>
        <v>5.84</v>
      </c>
      <c r="S34" s="30">
        <v>1</v>
      </c>
      <c r="T34" s="28">
        <f>ROUND($R$34*$S$34,3)</f>
        <v>5.84</v>
      </c>
      <c r="U34" s="67"/>
      <c r="V34" s="65"/>
      <c r="W34" s="50">
        <f>ROUND($V$34+$U$34,2)</f>
        <v>0</v>
      </c>
      <c r="X34" s="28">
        <f>ROUND($R$34*$U$34,2)</f>
        <v>0</v>
      </c>
      <c r="Y34" s="28">
        <f>ROUND($T$34*$V$34,2)</f>
        <v>0</v>
      </c>
      <c r="Z34" s="28">
        <f>ROUND($Y$34+$X$34,2)</f>
        <v>0</v>
      </c>
      <c r="AA34" s="70" t="s">
        <v>76</v>
      </c>
      <c r="AB34" s="70"/>
    </row>
    <row r="35" spans="1:28" s="1" customFormat="1" ht="99.95" customHeight="1" outlineLevel="6" x14ac:dyDescent="0.2">
      <c r="A35" s="24"/>
      <c r="B35" s="25" t="s">
        <v>78</v>
      </c>
      <c r="C35" s="26" t="s">
        <v>61</v>
      </c>
      <c r="D35" s="26"/>
      <c r="E35" s="26"/>
      <c r="F35" s="26"/>
      <c r="G35" s="26"/>
      <c r="H35" s="28"/>
      <c r="I35" s="28"/>
      <c r="J35" s="28"/>
      <c r="K35" s="28"/>
      <c r="L35" s="28"/>
      <c r="M35" s="27">
        <v>5.3689999999999998</v>
      </c>
      <c r="N35" s="28"/>
      <c r="O35" s="27">
        <v>6.9240000000000004</v>
      </c>
      <c r="P35" s="28"/>
      <c r="Q35" s="28"/>
      <c r="R35" s="27">
        <f>$H$35+$I$35+$J$35+$K$35+$L$35+$M$35+$N$35+$O$35+$P$35+$Q$35</f>
        <v>12.292999999999999</v>
      </c>
      <c r="S35" s="30">
        <v>1</v>
      </c>
      <c r="T35" s="28">
        <f>ROUND($R$35*$S$35,3)</f>
        <v>12.292999999999999</v>
      </c>
      <c r="U35" s="67"/>
      <c r="V35" s="65"/>
      <c r="W35" s="50">
        <f>ROUND($V$35+$U$35,2)</f>
        <v>0</v>
      </c>
      <c r="X35" s="28">
        <f>ROUND($R$35*$U$35,2)</f>
        <v>0</v>
      </c>
      <c r="Y35" s="28">
        <f>ROUND($T$35*$V$35,2)</f>
        <v>0</v>
      </c>
      <c r="Z35" s="28">
        <f>ROUND($Y$35+$X$35,2)</f>
        <v>0</v>
      </c>
      <c r="AA35" s="70" t="s">
        <v>76</v>
      </c>
      <c r="AB35" s="70"/>
    </row>
    <row r="36" spans="1:28" s="1" customFormat="1" ht="99.95" customHeight="1" outlineLevel="6" x14ac:dyDescent="0.2">
      <c r="A36" s="24"/>
      <c r="B36" s="25" t="s">
        <v>79</v>
      </c>
      <c r="C36" s="26" t="s">
        <v>61</v>
      </c>
      <c r="D36" s="26"/>
      <c r="E36" s="26"/>
      <c r="F36" s="26"/>
      <c r="G36" s="26"/>
      <c r="H36" s="28"/>
      <c r="I36" s="28"/>
      <c r="J36" s="28"/>
      <c r="K36" s="28"/>
      <c r="L36" s="28"/>
      <c r="M36" s="27">
        <v>3.109</v>
      </c>
      <c r="N36" s="28"/>
      <c r="O36" s="27">
        <v>11.869</v>
      </c>
      <c r="P36" s="28"/>
      <c r="Q36" s="28"/>
      <c r="R36" s="27">
        <f>$H$36+$I$36+$J$36+$K$36+$L$36+$M$36+$N$36+$O$36+$P$36+$Q$36</f>
        <v>14.978</v>
      </c>
      <c r="S36" s="30">
        <v>1</v>
      </c>
      <c r="T36" s="28">
        <f>ROUND($R$36*$S$36,3)</f>
        <v>14.978</v>
      </c>
      <c r="U36" s="67"/>
      <c r="V36" s="65"/>
      <c r="W36" s="50">
        <f>ROUND($V$36+$U$36,2)</f>
        <v>0</v>
      </c>
      <c r="X36" s="28">
        <f>ROUND($R$36*$U$36,2)</f>
        <v>0</v>
      </c>
      <c r="Y36" s="28">
        <f>ROUND($T$36*$V$36,2)</f>
        <v>0</v>
      </c>
      <c r="Z36" s="28">
        <f>ROUND($Y$36+$X$36,2)</f>
        <v>0</v>
      </c>
      <c r="AA36" s="70" t="s">
        <v>76</v>
      </c>
      <c r="AB36" s="70"/>
    </row>
    <row r="37" spans="1:28" s="1" customFormat="1" ht="99.95" customHeight="1" outlineLevel="6" x14ac:dyDescent="0.2">
      <c r="A37" s="24"/>
      <c r="B37" s="25" t="s">
        <v>80</v>
      </c>
      <c r="C37" s="26" t="s">
        <v>61</v>
      </c>
      <c r="D37" s="26"/>
      <c r="E37" s="26"/>
      <c r="F37" s="26"/>
      <c r="G37" s="26"/>
      <c r="H37" s="28"/>
      <c r="I37" s="28"/>
      <c r="J37" s="28"/>
      <c r="K37" s="28"/>
      <c r="L37" s="28"/>
      <c r="M37" s="27">
        <v>1.036</v>
      </c>
      <c r="N37" s="28"/>
      <c r="O37" s="27">
        <v>1.036</v>
      </c>
      <c r="P37" s="28"/>
      <c r="Q37" s="28"/>
      <c r="R37" s="27">
        <f>$H$37+$I$37+$J$37+$K$37+$L$37+$M$37+$N$37+$O$37+$P$37+$Q$37</f>
        <v>2.0720000000000001</v>
      </c>
      <c r="S37" s="30">
        <v>1</v>
      </c>
      <c r="T37" s="28">
        <f>ROUND($R$37*$S$37,3)</f>
        <v>2.0720000000000001</v>
      </c>
      <c r="U37" s="67"/>
      <c r="V37" s="65"/>
      <c r="W37" s="50">
        <f>ROUND($V$37+$U$37,2)</f>
        <v>0</v>
      </c>
      <c r="X37" s="28">
        <f>ROUND($R$37*$U$37,2)</f>
        <v>0</v>
      </c>
      <c r="Y37" s="28">
        <f>ROUND($T$37*$V$37,2)</f>
        <v>0</v>
      </c>
      <c r="Z37" s="28">
        <f>ROUND($Y$37+$X$37,2)</f>
        <v>0</v>
      </c>
      <c r="AA37" s="70" t="s">
        <v>76</v>
      </c>
      <c r="AB37" s="70"/>
    </row>
    <row r="38" spans="1:28" s="1" customFormat="1" ht="99.95" customHeight="1" outlineLevel="6" x14ac:dyDescent="0.2">
      <c r="A38" s="24"/>
      <c r="B38" s="25" t="s">
        <v>81</v>
      </c>
      <c r="C38" s="26" t="s">
        <v>61</v>
      </c>
      <c r="D38" s="26"/>
      <c r="E38" s="26"/>
      <c r="F38" s="26"/>
      <c r="G38" s="26"/>
      <c r="H38" s="28"/>
      <c r="I38" s="28"/>
      <c r="J38" s="28"/>
      <c r="K38" s="28"/>
      <c r="L38" s="28"/>
      <c r="M38" s="27">
        <v>28.888000000000002</v>
      </c>
      <c r="N38" s="28"/>
      <c r="O38" s="27">
        <v>28.888000000000002</v>
      </c>
      <c r="P38" s="28"/>
      <c r="Q38" s="28"/>
      <c r="R38" s="27">
        <f>$H$38+$I$38+$J$38+$K$38+$L$38+$M$38+$N$38+$O$38+$P$38+$Q$38</f>
        <v>57.776000000000003</v>
      </c>
      <c r="S38" s="30">
        <v>1</v>
      </c>
      <c r="T38" s="28">
        <f>ROUND($R$38*$S$38,3)</f>
        <v>57.776000000000003</v>
      </c>
      <c r="U38" s="67"/>
      <c r="V38" s="65"/>
      <c r="W38" s="50">
        <f>ROUND($V$38+$U$38,2)</f>
        <v>0</v>
      </c>
      <c r="X38" s="28">
        <f>ROUND($R$38*$U$38,2)</f>
        <v>0</v>
      </c>
      <c r="Y38" s="28">
        <f>ROUND($T$38*$V$38,2)</f>
        <v>0</v>
      </c>
      <c r="Z38" s="28">
        <f>ROUND($Y$38+$X$38,2)</f>
        <v>0</v>
      </c>
      <c r="AA38" s="70" t="s">
        <v>76</v>
      </c>
      <c r="AB38" s="70"/>
    </row>
    <row r="39" spans="1:28" s="1" customFormat="1" ht="99.95" customHeight="1" outlineLevel="6" x14ac:dyDescent="0.2">
      <c r="A39" s="24"/>
      <c r="B39" s="25" t="s">
        <v>82</v>
      </c>
      <c r="C39" s="26" t="s">
        <v>61</v>
      </c>
      <c r="D39" s="26"/>
      <c r="E39" s="26"/>
      <c r="F39" s="26"/>
      <c r="G39" s="26"/>
      <c r="H39" s="27">
        <v>3.4540000000000002</v>
      </c>
      <c r="I39" s="28"/>
      <c r="J39" s="28"/>
      <c r="K39" s="28"/>
      <c r="L39" s="28"/>
      <c r="M39" s="28"/>
      <c r="N39" s="28"/>
      <c r="O39" s="28"/>
      <c r="P39" s="28"/>
      <c r="Q39" s="28"/>
      <c r="R39" s="27">
        <f>$H$39+$I$39+$J$39+$K$39+$L$39+$M$39+$N$39+$O$39+$P$39+$Q$39</f>
        <v>3.4540000000000002</v>
      </c>
      <c r="S39" s="30">
        <v>1</v>
      </c>
      <c r="T39" s="28">
        <f>ROUND($R$39*$S$39,3)</f>
        <v>3.4540000000000002</v>
      </c>
      <c r="U39" s="67"/>
      <c r="V39" s="65"/>
      <c r="W39" s="50">
        <f>ROUND($V$39+$U$39,2)</f>
        <v>0</v>
      </c>
      <c r="X39" s="28">
        <f>ROUND($R$39*$U$39,2)</f>
        <v>0</v>
      </c>
      <c r="Y39" s="28">
        <f>ROUND($T$39*$V$39,2)</f>
        <v>0</v>
      </c>
      <c r="Z39" s="28">
        <f>ROUND($Y$39+$X$39,2)</f>
        <v>0</v>
      </c>
      <c r="AA39" s="70" t="s">
        <v>76</v>
      </c>
      <c r="AB39" s="70"/>
    </row>
    <row r="40" spans="1:28" s="1" customFormat="1" ht="99.95" customHeight="1" outlineLevel="6" x14ac:dyDescent="0.2">
      <c r="A40" s="24"/>
      <c r="B40" s="25" t="s">
        <v>83</v>
      </c>
      <c r="C40" s="26" t="s">
        <v>61</v>
      </c>
      <c r="D40" s="26"/>
      <c r="E40" s="26"/>
      <c r="F40" s="26"/>
      <c r="G40" s="26"/>
      <c r="H40" s="27">
        <v>43.96</v>
      </c>
      <c r="I40" s="28"/>
      <c r="J40" s="28"/>
      <c r="K40" s="28"/>
      <c r="L40" s="28"/>
      <c r="M40" s="28"/>
      <c r="N40" s="28"/>
      <c r="O40" s="28"/>
      <c r="P40" s="28"/>
      <c r="Q40" s="28"/>
      <c r="R40" s="27">
        <f>$H$40+$I$40+$J$40+$K$40+$L$40+$M$40+$N$40+$O$40+$P$40+$Q$40</f>
        <v>43.96</v>
      </c>
      <c r="S40" s="30">
        <v>1</v>
      </c>
      <c r="T40" s="28">
        <f>ROUND($R$40*$S$40,3)</f>
        <v>43.96</v>
      </c>
      <c r="U40" s="67"/>
      <c r="V40" s="65"/>
      <c r="W40" s="50">
        <f>ROUND($V$40+$U$40,2)</f>
        <v>0</v>
      </c>
      <c r="X40" s="28">
        <f>ROUND($R$40*$U$40,2)</f>
        <v>0</v>
      </c>
      <c r="Y40" s="28">
        <f>ROUND($T$40*$V$40,2)</f>
        <v>0</v>
      </c>
      <c r="Z40" s="28">
        <f>ROUND($Y$40+$X$40,2)</f>
        <v>0</v>
      </c>
      <c r="AA40" s="70" t="s">
        <v>76</v>
      </c>
      <c r="AB40" s="70"/>
    </row>
    <row r="41" spans="1:28" s="1" customFormat="1" ht="99.95" customHeight="1" outlineLevel="6" x14ac:dyDescent="0.2">
      <c r="A41" s="24"/>
      <c r="B41" s="25" t="s">
        <v>84</v>
      </c>
      <c r="C41" s="26" t="s">
        <v>61</v>
      </c>
      <c r="D41" s="26"/>
      <c r="E41" s="26"/>
      <c r="F41" s="26"/>
      <c r="G41" s="26"/>
      <c r="H41" s="27">
        <v>4.4589999999999996</v>
      </c>
      <c r="I41" s="27">
        <v>6.7510000000000003</v>
      </c>
      <c r="J41" s="27">
        <v>6.782</v>
      </c>
      <c r="K41" s="27">
        <v>7.0650000000000004</v>
      </c>
      <c r="L41" s="27">
        <v>3.8940000000000001</v>
      </c>
      <c r="M41" s="27">
        <v>12.654</v>
      </c>
      <c r="N41" s="27">
        <v>10.016999999999999</v>
      </c>
      <c r="O41" s="27">
        <v>3.8620000000000001</v>
      </c>
      <c r="P41" s="27">
        <v>3.7370000000000001</v>
      </c>
      <c r="Q41" s="27">
        <v>6.28</v>
      </c>
      <c r="R41" s="27">
        <f>$H$41+$I$41+$J$41+$K$41+$L$41+$M$41+$N$41+$O$41+$P$41+$Q$41</f>
        <v>65.501000000000005</v>
      </c>
      <c r="S41" s="30">
        <v>1</v>
      </c>
      <c r="T41" s="28">
        <f>ROUND($R$41*$S$41,3)</f>
        <v>65.501000000000005</v>
      </c>
      <c r="U41" s="67"/>
      <c r="V41" s="65"/>
      <c r="W41" s="50">
        <f>ROUND($V$41+$U$41,2)</f>
        <v>0</v>
      </c>
      <c r="X41" s="28">
        <f>ROUND($R$41*$U$41,2)</f>
        <v>0</v>
      </c>
      <c r="Y41" s="28">
        <f>ROUND($T$41*$V$41,2)</f>
        <v>0</v>
      </c>
      <c r="Z41" s="28">
        <f>ROUND($Y$41+$X$41,2)</f>
        <v>0</v>
      </c>
      <c r="AA41" s="70" t="s">
        <v>76</v>
      </c>
      <c r="AB41" s="70"/>
    </row>
    <row r="42" spans="1:28" s="1" customFormat="1" ht="99.95" customHeight="1" outlineLevel="6" x14ac:dyDescent="0.2">
      <c r="A42" s="24"/>
      <c r="B42" s="25" t="s">
        <v>85</v>
      </c>
      <c r="C42" s="26" t="s">
        <v>61</v>
      </c>
      <c r="D42" s="26"/>
      <c r="E42" s="26"/>
      <c r="F42" s="26"/>
      <c r="G42" s="26"/>
      <c r="H42" s="27">
        <v>22.765000000000001</v>
      </c>
      <c r="I42" s="27">
        <v>29.641999999999999</v>
      </c>
      <c r="J42" s="27">
        <v>22.356999999999999</v>
      </c>
      <c r="K42" s="27">
        <v>30.332000000000001</v>
      </c>
      <c r="L42" s="27">
        <v>20.096</v>
      </c>
      <c r="M42" s="27">
        <v>11.618</v>
      </c>
      <c r="N42" s="27">
        <v>15.512</v>
      </c>
      <c r="O42" s="27">
        <v>20.379000000000001</v>
      </c>
      <c r="P42" s="27">
        <v>20.253</v>
      </c>
      <c r="Q42" s="27">
        <v>31.117000000000001</v>
      </c>
      <c r="R42" s="27">
        <f>$H$42+$I$42+$J$42+$K$42+$L$42+$M$42+$N$42+$O$42+$P$42+$Q$42</f>
        <v>224.071</v>
      </c>
      <c r="S42" s="30">
        <v>1</v>
      </c>
      <c r="T42" s="28">
        <f>ROUND($R$42*$S$42,3)</f>
        <v>224.071</v>
      </c>
      <c r="U42" s="67"/>
      <c r="V42" s="65"/>
      <c r="W42" s="50">
        <f>ROUND($V$42+$U$42,2)</f>
        <v>0</v>
      </c>
      <c r="X42" s="28">
        <f>ROUND($R$42*$U$42,2)</f>
        <v>0</v>
      </c>
      <c r="Y42" s="28">
        <f>ROUND($T$42*$V$42,2)</f>
        <v>0</v>
      </c>
      <c r="Z42" s="28">
        <f>ROUND($Y$42+$X$42,2)</f>
        <v>0</v>
      </c>
      <c r="AA42" s="70" t="s">
        <v>76</v>
      </c>
      <c r="AB42" s="70"/>
    </row>
    <row r="43" spans="1:28" s="1" customFormat="1" ht="99.95" customHeight="1" outlineLevel="6" x14ac:dyDescent="0.2">
      <c r="A43" s="24"/>
      <c r="B43" s="25" t="s">
        <v>86</v>
      </c>
      <c r="C43" s="26" t="s">
        <v>61</v>
      </c>
      <c r="D43" s="26"/>
      <c r="E43" s="26"/>
      <c r="F43" s="26"/>
      <c r="G43" s="26"/>
      <c r="H43" s="27">
        <v>22.175999999999998</v>
      </c>
      <c r="I43" s="27">
        <v>23.158000000000001</v>
      </c>
      <c r="J43" s="27">
        <v>23.745999999999999</v>
      </c>
      <c r="K43" s="27">
        <v>34.579000000000001</v>
      </c>
      <c r="L43" s="27">
        <v>19.861000000000001</v>
      </c>
      <c r="M43" s="27">
        <v>34.853999999999999</v>
      </c>
      <c r="N43" s="27">
        <v>22.137</v>
      </c>
      <c r="O43" s="27">
        <v>32.420999999999999</v>
      </c>
      <c r="P43" s="27">
        <v>19.114999999999998</v>
      </c>
      <c r="Q43" s="27">
        <v>34.579000000000001</v>
      </c>
      <c r="R43" s="27">
        <f>$H$43+$I$43+$J$43+$K$43+$L$43+$M$43+$N$43+$O$43+$P$43+$Q$43</f>
        <v>266.62599999999998</v>
      </c>
      <c r="S43" s="30">
        <v>1</v>
      </c>
      <c r="T43" s="28">
        <f>ROUND($R$43*$S$43,3)</f>
        <v>266.62599999999998</v>
      </c>
      <c r="U43" s="67"/>
      <c r="V43" s="65"/>
      <c r="W43" s="50">
        <f>ROUND($V$43+$U$43,2)</f>
        <v>0</v>
      </c>
      <c r="X43" s="28">
        <f>ROUND($R$43*$U$43,2)</f>
        <v>0</v>
      </c>
      <c r="Y43" s="28">
        <f>ROUND($T$43*$V$43,2)</f>
        <v>0</v>
      </c>
      <c r="Z43" s="28">
        <f>ROUND($Y$43+$X$43,2)</f>
        <v>0</v>
      </c>
      <c r="AA43" s="70" t="s">
        <v>76</v>
      </c>
      <c r="AB43" s="70"/>
    </row>
    <row r="44" spans="1:28" s="1" customFormat="1" ht="99.95" customHeight="1" outlineLevel="6" x14ac:dyDescent="0.2">
      <c r="A44" s="24"/>
      <c r="B44" s="25" t="s">
        <v>87</v>
      </c>
      <c r="C44" s="26" t="s">
        <v>61</v>
      </c>
      <c r="D44" s="26"/>
      <c r="E44" s="26"/>
      <c r="F44" s="26"/>
      <c r="G44" s="26"/>
      <c r="H44" s="27">
        <v>98.438999999999993</v>
      </c>
      <c r="I44" s="27">
        <v>93.533000000000001</v>
      </c>
      <c r="J44" s="27">
        <v>91.216999999999999</v>
      </c>
      <c r="K44" s="27">
        <v>125.953</v>
      </c>
      <c r="L44" s="27">
        <v>72.376999999999995</v>
      </c>
      <c r="M44" s="27">
        <v>93.69</v>
      </c>
      <c r="N44" s="27">
        <v>68.451999999999998</v>
      </c>
      <c r="O44" s="27">
        <v>95.962000000000003</v>
      </c>
      <c r="P44" s="27">
        <v>73.123000000000005</v>
      </c>
      <c r="Q44" s="27">
        <v>125.953</v>
      </c>
      <c r="R44" s="27">
        <f>$H$44+$I$44+$J$44+$K$44+$L$44+$M$44+$N$44+$O$44+$P$44+$Q$44</f>
        <v>938.69899999999996</v>
      </c>
      <c r="S44" s="30">
        <v>1</v>
      </c>
      <c r="T44" s="28">
        <f>ROUND($R$44*$S$44,3)</f>
        <v>938.69899999999996</v>
      </c>
      <c r="U44" s="67"/>
      <c r="V44" s="65"/>
      <c r="W44" s="50">
        <f>ROUND($V$44+$U$44,2)</f>
        <v>0</v>
      </c>
      <c r="X44" s="28">
        <f>ROUND($R$44*$U$44,2)</f>
        <v>0</v>
      </c>
      <c r="Y44" s="28">
        <f>ROUND($T$44*$V$44,2)</f>
        <v>0</v>
      </c>
      <c r="Z44" s="28">
        <f>ROUND($Y$44+$X$44,2)</f>
        <v>0</v>
      </c>
      <c r="AA44" s="70" t="s">
        <v>76</v>
      </c>
      <c r="AB44" s="70"/>
    </row>
    <row r="45" spans="1:28" s="1" customFormat="1" ht="99.95" customHeight="1" outlineLevel="6" x14ac:dyDescent="0.2">
      <c r="A45" s="24"/>
      <c r="B45" s="25" t="s">
        <v>88</v>
      </c>
      <c r="C45" s="26" t="s">
        <v>61</v>
      </c>
      <c r="D45" s="26"/>
      <c r="E45" s="26"/>
      <c r="F45" s="26"/>
      <c r="G45" s="26"/>
      <c r="H45" s="27">
        <v>0.05</v>
      </c>
      <c r="I45" s="27">
        <v>0.05</v>
      </c>
      <c r="J45" s="27">
        <v>0.1</v>
      </c>
      <c r="K45" s="27">
        <v>0.1</v>
      </c>
      <c r="L45" s="27">
        <v>0.20100000000000001</v>
      </c>
      <c r="M45" s="28"/>
      <c r="N45" s="28"/>
      <c r="O45" s="27">
        <v>32.807000000000002</v>
      </c>
      <c r="P45" s="27">
        <v>0.251</v>
      </c>
      <c r="Q45" s="27">
        <v>0.1</v>
      </c>
      <c r="R45" s="27">
        <f>$H$45+$I$45+$J$45+$K$45+$L$45+$M$45+$N$45+$O$45+$P$45+$Q$45</f>
        <v>33.658999999999999</v>
      </c>
      <c r="S45" s="30">
        <v>1</v>
      </c>
      <c r="T45" s="28">
        <f>ROUND($R$45*$S$45,3)</f>
        <v>33.658999999999999</v>
      </c>
      <c r="U45" s="67"/>
      <c r="V45" s="65"/>
      <c r="W45" s="50">
        <f>ROUND($V$45+$U$45,2)</f>
        <v>0</v>
      </c>
      <c r="X45" s="28">
        <f>ROUND($R$45*$U$45,2)</f>
        <v>0</v>
      </c>
      <c r="Y45" s="28">
        <f>ROUND($T$45*$V$45,2)</f>
        <v>0</v>
      </c>
      <c r="Z45" s="28">
        <f>ROUND($Y$45+$X$45,2)</f>
        <v>0</v>
      </c>
      <c r="AA45" s="70" t="s">
        <v>76</v>
      </c>
      <c r="AB45" s="70"/>
    </row>
    <row r="46" spans="1:28" s="1" customFormat="1" ht="99.95" customHeight="1" outlineLevel="6" x14ac:dyDescent="0.2">
      <c r="A46" s="24"/>
      <c r="B46" s="25" t="s">
        <v>89</v>
      </c>
      <c r="C46" s="26" t="s">
        <v>61</v>
      </c>
      <c r="D46" s="26"/>
      <c r="E46" s="26"/>
      <c r="F46" s="26"/>
      <c r="G46" s="26"/>
      <c r="H46" s="27">
        <v>23.963999999999999</v>
      </c>
      <c r="I46" s="27">
        <v>22.457000000000001</v>
      </c>
      <c r="J46" s="27">
        <v>23.963999999999999</v>
      </c>
      <c r="K46" s="27">
        <v>31.45</v>
      </c>
      <c r="L46" s="27">
        <v>22.457000000000001</v>
      </c>
      <c r="M46" s="27">
        <v>32.807000000000002</v>
      </c>
      <c r="N46" s="27">
        <v>22.306999999999999</v>
      </c>
      <c r="O46" s="27">
        <v>26.175000000000001</v>
      </c>
      <c r="P46" s="27">
        <v>22.457000000000001</v>
      </c>
      <c r="Q46" s="27">
        <v>31.45</v>
      </c>
      <c r="R46" s="27">
        <f>$H$46+$I$46+$J$46+$K$46+$L$46+$M$46+$N$46+$O$46+$P$46+$Q$46</f>
        <v>259.488</v>
      </c>
      <c r="S46" s="30">
        <v>1</v>
      </c>
      <c r="T46" s="28">
        <f>ROUND($R$46*$S$46,3)</f>
        <v>259.488</v>
      </c>
      <c r="U46" s="67"/>
      <c r="V46" s="65"/>
      <c r="W46" s="50">
        <f>ROUND($V$46+$U$46,2)</f>
        <v>0</v>
      </c>
      <c r="X46" s="28">
        <f>ROUND($R$46*$U$46,2)</f>
        <v>0</v>
      </c>
      <c r="Y46" s="28">
        <f>ROUND($T$46*$V$46,2)</f>
        <v>0</v>
      </c>
      <c r="Z46" s="28">
        <f>ROUND($Y$46+$X$46,2)</f>
        <v>0</v>
      </c>
      <c r="AA46" s="70" t="s">
        <v>76</v>
      </c>
      <c r="AB46" s="70"/>
    </row>
    <row r="47" spans="1:28" s="1" customFormat="1" ht="99.95" customHeight="1" outlineLevel="6" x14ac:dyDescent="0.2">
      <c r="A47" s="24"/>
      <c r="B47" s="25" t="s">
        <v>90</v>
      </c>
      <c r="C47" s="26" t="s">
        <v>61</v>
      </c>
      <c r="D47" s="26"/>
      <c r="E47" s="26"/>
      <c r="F47" s="26"/>
      <c r="G47" s="26"/>
      <c r="H47" s="27">
        <v>2.198</v>
      </c>
      <c r="I47" s="27">
        <v>3.14</v>
      </c>
      <c r="J47" s="27">
        <v>6.9710000000000001</v>
      </c>
      <c r="K47" s="27">
        <v>5.5259999999999998</v>
      </c>
      <c r="L47" s="27">
        <v>3.391</v>
      </c>
      <c r="M47" s="27">
        <v>44.462000000000003</v>
      </c>
      <c r="N47" s="27">
        <v>30.143999999999998</v>
      </c>
      <c r="O47" s="27">
        <v>41.322000000000003</v>
      </c>
      <c r="P47" s="27">
        <v>3.391</v>
      </c>
      <c r="Q47" s="27">
        <v>5.5259999999999998</v>
      </c>
      <c r="R47" s="27">
        <f>$H$47+$I$47+$J$47+$K$47+$L$47+$M$47+$N$47+$O$47+$P$47+$Q$47</f>
        <v>146.071</v>
      </c>
      <c r="S47" s="30">
        <v>1</v>
      </c>
      <c r="T47" s="28">
        <f>ROUND($R$47*$S$47,3)</f>
        <v>146.071</v>
      </c>
      <c r="U47" s="67"/>
      <c r="V47" s="65"/>
      <c r="W47" s="50">
        <f>ROUND($V$47+$U$47,2)</f>
        <v>0</v>
      </c>
      <c r="X47" s="28">
        <f>ROUND($R$47*$U$47,2)</f>
        <v>0</v>
      </c>
      <c r="Y47" s="28">
        <f>ROUND($T$47*$V$47,2)</f>
        <v>0</v>
      </c>
      <c r="Z47" s="28">
        <f>ROUND($Y$47+$X$47,2)</f>
        <v>0</v>
      </c>
      <c r="AA47" s="70" t="s">
        <v>76</v>
      </c>
      <c r="AB47" s="70"/>
    </row>
    <row r="48" spans="1:28" s="1" customFormat="1" ht="99.95" customHeight="1" outlineLevel="6" x14ac:dyDescent="0.2">
      <c r="A48" s="24"/>
      <c r="B48" s="25" t="s">
        <v>91</v>
      </c>
      <c r="C48" s="26" t="s">
        <v>61</v>
      </c>
      <c r="D48" s="26"/>
      <c r="E48" s="26"/>
      <c r="F48" s="26"/>
      <c r="G48" s="26"/>
      <c r="H48" s="27">
        <v>38.244999999999997</v>
      </c>
      <c r="I48" s="27">
        <v>36.360999999999997</v>
      </c>
      <c r="J48" s="27">
        <v>52.186999999999998</v>
      </c>
      <c r="K48" s="27">
        <v>71.278000000000006</v>
      </c>
      <c r="L48" s="27">
        <v>49.863</v>
      </c>
      <c r="M48" s="27">
        <v>29.579000000000001</v>
      </c>
      <c r="N48" s="27">
        <v>24.428999999999998</v>
      </c>
      <c r="O48" s="27">
        <v>1.319</v>
      </c>
      <c r="P48" s="27">
        <v>49.863</v>
      </c>
      <c r="Q48" s="27">
        <v>71.152000000000001</v>
      </c>
      <c r="R48" s="27">
        <f>$H$48+$I$48+$J$48+$K$48+$L$48+$M$48+$N$48+$O$48+$P$48+$Q$48</f>
        <v>424.27599999999995</v>
      </c>
      <c r="S48" s="30">
        <v>1</v>
      </c>
      <c r="T48" s="28">
        <f>ROUND($R$48*$S$48,3)</f>
        <v>424.27600000000001</v>
      </c>
      <c r="U48" s="67"/>
      <c r="V48" s="65"/>
      <c r="W48" s="50">
        <f>ROUND($V$48+$U$48,2)</f>
        <v>0</v>
      </c>
      <c r="X48" s="28">
        <f>ROUND($R$48*$U$48,2)</f>
        <v>0</v>
      </c>
      <c r="Y48" s="28">
        <f>ROUND($T$48*$V$48,2)</f>
        <v>0</v>
      </c>
      <c r="Z48" s="28">
        <f>ROUND($Y$48+$X$48,2)</f>
        <v>0</v>
      </c>
      <c r="AA48" s="70" t="s">
        <v>76</v>
      </c>
      <c r="AB48" s="70"/>
    </row>
    <row r="49" spans="1:28" s="1" customFormat="1" ht="99.95" customHeight="1" outlineLevel="6" x14ac:dyDescent="0.2">
      <c r="A49" s="24"/>
      <c r="B49" s="25" t="s">
        <v>92</v>
      </c>
      <c r="C49" s="26" t="s">
        <v>61</v>
      </c>
      <c r="D49" s="26"/>
      <c r="E49" s="26"/>
      <c r="F49" s="26"/>
      <c r="G49" s="26"/>
      <c r="H49" s="27">
        <v>27.710999999999999</v>
      </c>
      <c r="I49" s="27">
        <v>32.734999999999999</v>
      </c>
      <c r="J49" s="27">
        <v>36.345999999999997</v>
      </c>
      <c r="K49" s="27">
        <v>37.366</v>
      </c>
      <c r="L49" s="27">
        <v>24.178000000000001</v>
      </c>
      <c r="M49" s="27">
        <v>6.0449999999999999</v>
      </c>
      <c r="N49" s="27">
        <v>11.775</v>
      </c>
      <c r="O49" s="28"/>
      <c r="P49" s="27">
        <v>24.1</v>
      </c>
      <c r="Q49" s="27">
        <v>37.287999999999997</v>
      </c>
      <c r="R49" s="27">
        <f>$H$49+$I$49+$J$49+$K$49+$L$49+$M$49+$N$49+$O$49+$P$49+$Q$49</f>
        <v>237.54399999999998</v>
      </c>
      <c r="S49" s="30">
        <v>1</v>
      </c>
      <c r="T49" s="28">
        <f>ROUND($R$49*$S$49,3)</f>
        <v>237.54400000000001</v>
      </c>
      <c r="U49" s="67"/>
      <c r="V49" s="65"/>
      <c r="W49" s="50">
        <f>ROUND($V$49+$U$49,2)</f>
        <v>0</v>
      </c>
      <c r="X49" s="28">
        <f>ROUND($R$49*$U$49,2)</f>
        <v>0</v>
      </c>
      <c r="Y49" s="28">
        <f>ROUND($T$49*$V$49,2)</f>
        <v>0</v>
      </c>
      <c r="Z49" s="28">
        <f>ROUND($Y$49+$X$49,2)</f>
        <v>0</v>
      </c>
      <c r="AA49" s="70" t="s">
        <v>76</v>
      </c>
      <c r="AB49" s="70"/>
    </row>
    <row r="50" spans="1:28" s="1" customFormat="1" ht="99.95" customHeight="1" outlineLevel="6" x14ac:dyDescent="0.2">
      <c r="A50" s="24"/>
      <c r="B50" s="25" t="s">
        <v>93</v>
      </c>
      <c r="C50" s="26" t="s">
        <v>61</v>
      </c>
      <c r="D50" s="26"/>
      <c r="E50" s="26"/>
      <c r="F50" s="26"/>
      <c r="G50" s="26"/>
      <c r="H50" s="27">
        <v>68.923000000000002</v>
      </c>
      <c r="I50" s="27">
        <v>85.251000000000005</v>
      </c>
      <c r="J50" s="27">
        <v>69.316000000000003</v>
      </c>
      <c r="K50" s="27">
        <v>94.828000000000003</v>
      </c>
      <c r="L50" s="27">
        <v>13.502000000000001</v>
      </c>
      <c r="M50" s="27">
        <v>9.6560000000000006</v>
      </c>
      <c r="N50" s="27">
        <v>19.39</v>
      </c>
      <c r="O50" s="27">
        <v>14.13</v>
      </c>
      <c r="P50" s="27">
        <v>13.502000000000001</v>
      </c>
      <c r="Q50" s="27">
        <v>94.828000000000003</v>
      </c>
      <c r="R50" s="27">
        <f>$H$50+$I$50+$J$50+$K$50+$L$50+$M$50+$N$50+$O$50+$P$50+$Q$50</f>
        <v>483.32600000000002</v>
      </c>
      <c r="S50" s="30">
        <v>1</v>
      </c>
      <c r="T50" s="28">
        <f>ROUND($R$50*$S$50,3)</f>
        <v>483.32600000000002</v>
      </c>
      <c r="U50" s="67"/>
      <c r="V50" s="65"/>
      <c r="W50" s="50">
        <f>ROUND($V$50+$U$50,2)</f>
        <v>0</v>
      </c>
      <c r="X50" s="28">
        <f>ROUND($R$50*$U$50,2)</f>
        <v>0</v>
      </c>
      <c r="Y50" s="28">
        <f>ROUND($T$50*$V$50,2)</f>
        <v>0</v>
      </c>
      <c r="Z50" s="28">
        <f>ROUND($Y$50+$X$50,2)</f>
        <v>0</v>
      </c>
      <c r="AA50" s="70" t="s">
        <v>76</v>
      </c>
      <c r="AB50" s="70"/>
    </row>
    <row r="51" spans="1:28" s="1" customFormat="1" ht="99.95" customHeight="1" outlineLevel="6" x14ac:dyDescent="0.2">
      <c r="A51" s="24"/>
      <c r="B51" s="25" t="s">
        <v>94</v>
      </c>
      <c r="C51" s="26" t="s">
        <v>61</v>
      </c>
      <c r="D51" s="26"/>
      <c r="E51" s="26"/>
      <c r="F51" s="26"/>
      <c r="G51" s="26"/>
      <c r="H51" s="28"/>
      <c r="I51" s="28"/>
      <c r="J51" s="28"/>
      <c r="K51" s="28"/>
      <c r="L51" s="27">
        <v>8.8030000000000008</v>
      </c>
      <c r="M51" s="27">
        <v>8.3079999999999998</v>
      </c>
      <c r="N51" s="27">
        <v>2.077</v>
      </c>
      <c r="O51" s="27">
        <v>4.0549999999999997</v>
      </c>
      <c r="P51" s="28"/>
      <c r="Q51" s="28"/>
      <c r="R51" s="27">
        <f>$H$51+$I$51+$J$51+$K$51+$L$51+$M$51+$N$51+$O$51+$P$51+$Q$51</f>
        <v>23.243000000000002</v>
      </c>
      <c r="S51" s="30">
        <v>1</v>
      </c>
      <c r="T51" s="28">
        <f>ROUND($R$51*$S$51,3)</f>
        <v>23.242999999999999</v>
      </c>
      <c r="U51" s="67"/>
      <c r="V51" s="65"/>
      <c r="W51" s="50">
        <f>ROUND($V$51+$U$51,2)</f>
        <v>0</v>
      </c>
      <c r="X51" s="28">
        <f>ROUND($R$51*$U$51,2)</f>
        <v>0</v>
      </c>
      <c r="Y51" s="28">
        <f>ROUND($T$51*$V$51,2)</f>
        <v>0</v>
      </c>
      <c r="Z51" s="28">
        <f>ROUND($Y$51+$X$51,2)</f>
        <v>0</v>
      </c>
      <c r="AA51" s="70" t="s">
        <v>76</v>
      </c>
      <c r="AB51" s="70"/>
    </row>
    <row r="52" spans="1:28" s="1" customFormat="1" ht="99.95" customHeight="1" outlineLevel="6" x14ac:dyDescent="0.2">
      <c r="A52" s="24"/>
      <c r="B52" s="25" t="s">
        <v>95</v>
      </c>
      <c r="C52" s="26" t="s">
        <v>61</v>
      </c>
      <c r="D52" s="26"/>
      <c r="E52" s="26"/>
      <c r="F52" s="26"/>
      <c r="G52" s="26"/>
      <c r="H52" s="27">
        <v>5.3410000000000002</v>
      </c>
      <c r="I52" s="27">
        <v>5.3410000000000002</v>
      </c>
      <c r="J52" s="27">
        <v>5.3410000000000002</v>
      </c>
      <c r="K52" s="27">
        <v>5.242</v>
      </c>
      <c r="L52" s="27">
        <v>5.3410000000000002</v>
      </c>
      <c r="M52" s="27">
        <v>15.727</v>
      </c>
      <c r="N52" s="27">
        <v>3.5609999999999999</v>
      </c>
      <c r="O52" s="27">
        <v>19.881</v>
      </c>
      <c r="P52" s="27">
        <v>5.3410000000000002</v>
      </c>
      <c r="Q52" s="27">
        <v>5.3410000000000002</v>
      </c>
      <c r="R52" s="27">
        <f>$H$52+$I$52+$J$52+$K$52+$L$52+$M$52+$N$52+$O$52+$P$52+$Q$52</f>
        <v>76.456999999999994</v>
      </c>
      <c r="S52" s="30">
        <v>1</v>
      </c>
      <c r="T52" s="28">
        <f>ROUND($R$52*$S$52,3)</f>
        <v>76.456999999999994</v>
      </c>
      <c r="U52" s="67"/>
      <c r="V52" s="65"/>
      <c r="W52" s="50">
        <f>ROUND($V$52+$U$52,2)</f>
        <v>0</v>
      </c>
      <c r="X52" s="28">
        <f>ROUND($R$52*$U$52,2)</f>
        <v>0</v>
      </c>
      <c r="Y52" s="28">
        <f>ROUND($T$52*$V$52,2)</f>
        <v>0</v>
      </c>
      <c r="Z52" s="28">
        <f>ROUND($Y$52+$X$52,2)</f>
        <v>0</v>
      </c>
      <c r="AA52" s="70" t="s">
        <v>76</v>
      </c>
      <c r="AB52" s="70"/>
    </row>
    <row r="53" spans="1:28" s="1" customFormat="1" ht="99.95" customHeight="1" outlineLevel="6" x14ac:dyDescent="0.2">
      <c r="A53" s="24"/>
      <c r="B53" s="25" t="s">
        <v>96</v>
      </c>
      <c r="C53" s="26" t="s">
        <v>61</v>
      </c>
      <c r="D53" s="26"/>
      <c r="E53" s="26"/>
      <c r="F53" s="26"/>
      <c r="G53" s="26"/>
      <c r="H53" s="27">
        <v>2.3410000000000002</v>
      </c>
      <c r="I53" s="27">
        <v>4.1239999999999997</v>
      </c>
      <c r="J53" s="27">
        <v>5.4619999999999997</v>
      </c>
      <c r="K53" s="27">
        <v>4.1239999999999997</v>
      </c>
      <c r="L53" s="27">
        <v>2.3410000000000002</v>
      </c>
      <c r="M53" s="28"/>
      <c r="N53" s="28"/>
      <c r="O53" s="28"/>
      <c r="P53" s="27">
        <v>2.3410000000000002</v>
      </c>
      <c r="Q53" s="27">
        <v>4.1239999999999997</v>
      </c>
      <c r="R53" s="27">
        <f>$H$53+$I$53+$J$53+$K$53+$L$53+$M$53+$N$53+$O$53+$P$53+$Q$53</f>
        <v>24.856999999999999</v>
      </c>
      <c r="S53" s="30">
        <v>1</v>
      </c>
      <c r="T53" s="28">
        <f>ROUND($R$53*$S$53,3)</f>
        <v>24.856999999999999</v>
      </c>
      <c r="U53" s="67"/>
      <c r="V53" s="65"/>
      <c r="W53" s="50">
        <f>ROUND($V$53+$U$53,2)</f>
        <v>0</v>
      </c>
      <c r="X53" s="28">
        <f>ROUND($R$53*$U$53,2)</f>
        <v>0</v>
      </c>
      <c r="Y53" s="28">
        <f>ROUND($T$53*$V$53,2)</f>
        <v>0</v>
      </c>
      <c r="Z53" s="28">
        <f>ROUND($Y$53+$X$53,2)</f>
        <v>0</v>
      </c>
      <c r="AA53" s="70" t="s">
        <v>76</v>
      </c>
      <c r="AB53" s="70"/>
    </row>
    <row r="54" spans="1:28" s="1" customFormat="1" ht="99.95" customHeight="1" outlineLevel="6" x14ac:dyDescent="0.2">
      <c r="A54" s="24"/>
      <c r="B54" s="25" t="s">
        <v>97</v>
      </c>
      <c r="C54" s="26" t="s">
        <v>61</v>
      </c>
      <c r="D54" s="26"/>
      <c r="E54" s="26"/>
      <c r="F54" s="26"/>
      <c r="G54" s="26"/>
      <c r="H54" s="27">
        <v>6.2169999999999996</v>
      </c>
      <c r="I54" s="27">
        <v>6.2169999999999996</v>
      </c>
      <c r="J54" s="27">
        <v>6.2169999999999996</v>
      </c>
      <c r="K54" s="27">
        <v>6.2169999999999996</v>
      </c>
      <c r="L54" s="27">
        <v>1.554</v>
      </c>
      <c r="M54" s="28"/>
      <c r="N54" s="28"/>
      <c r="O54" s="28"/>
      <c r="P54" s="27">
        <v>1.554</v>
      </c>
      <c r="Q54" s="27">
        <v>6.2169999999999996</v>
      </c>
      <c r="R54" s="27">
        <f>$H$54+$I$54+$J$54+$K$54+$L$54+$M$54+$N$54+$O$54+$P$54+$Q$54</f>
        <v>34.192999999999998</v>
      </c>
      <c r="S54" s="30">
        <v>1</v>
      </c>
      <c r="T54" s="28">
        <f>ROUND($R$54*$S$54,3)</f>
        <v>34.192999999999998</v>
      </c>
      <c r="U54" s="67"/>
      <c r="V54" s="65"/>
      <c r="W54" s="50">
        <f>ROUND($V$54+$U$54,2)</f>
        <v>0</v>
      </c>
      <c r="X54" s="28">
        <f>ROUND($R$54*$U$54,2)</f>
        <v>0</v>
      </c>
      <c r="Y54" s="28">
        <f>ROUND($T$54*$V$54,2)</f>
        <v>0</v>
      </c>
      <c r="Z54" s="28">
        <f>ROUND($Y$54+$X$54,2)</f>
        <v>0</v>
      </c>
      <c r="AA54" s="70" t="s">
        <v>76</v>
      </c>
      <c r="AB54" s="70"/>
    </row>
    <row r="55" spans="1:28" s="1" customFormat="1" ht="12" customHeight="1" outlineLevel="5" x14ac:dyDescent="0.2">
      <c r="A55" s="7"/>
      <c r="B55" s="8" t="s">
        <v>98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62"/>
      <c r="V55" s="62"/>
      <c r="W55" s="10"/>
      <c r="X55" s="10">
        <f>ROUND($X$56+$X$57,2)</f>
        <v>0</v>
      </c>
      <c r="Y55" s="10">
        <f>ROUND($Y$56+$Y$57,2)</f>
        <v>0</v>
      </c>
      <c r="Z55" s="10">
        <f>ROUND($Z$56+$Z$57,2)</f>
        <v>0</v>
      </c>
      <c r="AA55" s="62"/>
      <c r="AB55" s="62"/>
    </row>
    <row r="56" spans="1:28" s="1" customFormat="1" ht="21.95" customHeight="1" outlineLevel="6" x14ac:dyDescent="0.2">
      <c r="A56" s="24"/>
      <c r="B56" s="25" t="s">
        <v>99</v>
      </c>
      <c r="C56" s="26" t="s">
        <v>58</v>
      </c>
      <c r="D56" s="26"/>
      <c r="E56" s="26"/>
      <c r="F56" s="26"/>
      <c r="G56" s="26"/>
      <c r="H56" s="27">
        <v>6</v>
      </c>
      <c r="I56" s="27">
        <v>7</v>
      </c>
      <c r="J56" s="27">
        <v>6</v>
      </c>
      <c r="K56" s="27">
        <v>7</v>
      </c>
      <c r="L56" s="27">
        <v>6</v>
      </c>
      <c r="M56" s="27">
        <v>6</v>
      </c>
      <c r="N56" s="27">
        <v>6</v>
      </c>
      <c r="O56" s="27">
        <v>6</v>
      </c>
      <c r="P56" s="27">
        <v>6</v>
      </c>
      <c r="Q56" s="27">
        <v>7</v>
      </c>
      <c r="R56" s="27">
        <f>$H$56+$I$56+$J$56+$K$56+$L$56+$M$56+$N$56+$O$56+$P$56+$Q$56</f>
        <v>63</v>
      </c>
      <c r="S56" s="30">
        <v>1</v>
      </c>
      <c r="T56" s="28">
        <f>ROUND($R$56*$S$56,3)</f>
        <v>63</v>
      </c>
      <c r="U56" s="66"/>
      <c r="V56" s="65"/>
      <c r="W56" s="31">
        <f>ROUND($V$56+$U$56,2)</f>
        <v>0</v>
      </c>
      <c r="X56" s="28">
        <f>ROUND($R$56*$U$56,2)</f>
        <v>0</v>
      </c>
      <c r="Y56" s="28">
        <f>ROUND($T$56*$V$56,2)</f>
        <v>0</v>
      </c>
      <c r="Z56" s="28">
        <f>ROUND($Y$56+$X$56,2)</f>
        <v>0</v>
      </c>
      <c r="AA56" s="70"/>
      <c r="AB56" s="70"/>
    </row>
    <row r="57" spans="1:28" s="1" customFormat="1" ht="21.95" customHeight="1" outlineLevel="6" x14ac:dyDescent="0.2">
      <c r="A57" s="24"/>
      <c r="B57" s="25" t="s">
        <v>100</v>
      </c>
      <c r="C57" s="26" t="s">
        <v>58</v>
      </c>
      <c r="D57" s="26"/>
      <c r="E57" s="26"/>
      <c r="F57" s="26"/>
      <c r="G57" s="26"/>
      <c r="H57" s="27">
        <v>6</v>
      </c>
      <c r="I57" s="27">
        <v>6</v>
      </c>
      <c r="J57" s="27">
        <v>6</v>
      </c>
      <c r="K57" s="27">
        <v>6</v>
      </c>
      <c r="L57" s="27">
        <v>5</v>
      </c>
      <c r="M57" s="27">
        <v>5</v>
      </c>
      <c r="N57" s="27">
        <v>4</v>
      </c>
      <c r="O57" s="27">
        <v>5</v>
      </c>
      <c r="P57" s="27">
        <v>5</v>
      </c>
      <c r="Q57" s="27">
        <v>6</v>
      </c>
      <c r="R57" s="27">
        <f>$H$57+$I$57+$J$57+$K$57+$L$57+$M$57+$N$57+$O$57+$P$57+$Q$57</f>
        <v>54</v>
      </c>
      <c r="S57" s="30">
        <v>1</v>
      </c>
      <c r="T57" s="28">
        <f>ROUND($R$57*$S$57,3)</f>
        <v>54</v>
      </c>
      <c r="U57" s="66"/>
      <c r="V57" s="65"/>
      <c r="W57" s="31">
        <f>ROUND($V$57+$U$57,2)</f>
        <v>0</v>
      </c>
      <c r="X57" s="28">
        <f>ROUND($R$57*$U$57,2)</f>
        <v>0</v>
      </c>
      <c r="Y57" s="28">
        <f>ROUND($T$57*$V$57,2)</f>
        <v>0</v>
      </c>
      <c r="Z57" s="28">
        <f>ROUND($Y$57+$X$57,2)</f>
        <v>0</v>
      </c>
      <c r="AA57" s="70"/>
      <c r="AB57" s="70"/>
    </row>
    <row r="58" spans="1:28" s="1" customFormat="1" ht="12" customHeight="1" outlineLevel="5" x14ac:dyDescent="0.2">
      <c r="A58" s="7"/>
      <c r="B58" s="8" t="s">
        <v>101</v>
      </c>
      <c r="C58" s="9"/>
      <c r="D58" s="9"/>
      <c r="E58" s="9"/>
      <c r="F58" s="9"/>
      <c r="G58" s="9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62"/>
      <c r="V58" s="62"/>
      <c r="W58" s="10"/>
      <c r="X58" s="10">
        <f>ROUND($X$60+$X$61+$X$62,2)</f>
        <v>0</v>
      </c>
      <c r="Y58" s="10">
        <f>ROUND($Y$60+$Y$61+$Y$62,2)</f>
        <v>0</v>
      </c>
      <c r="Z58" s="10">
        <f>ROUND($Z$60+$Z$61+$Z$62,2)</f>
        <v>0</v>
      </c>
      <c r="AA58" s="62"/>
      <c r="AB58" s="62"/>
    </row>
    <row r="59" spans="1:28" s="11" customFormat="1" ht="42" customHeight="1" outlineLevel="6" x14ac:dyDescent="0.15">
      <c r="A59" s="12">
        <v>32</v>
      </c>
      <c r="B59" s="13" t="s">
        <v>102</v>
      </c>
      <c r="C59" s="14" t="s">
        <v>58</v>
      </c>
      <c r="D59" s="14"/>
      <c r="E59" s="14"/>
      <c r="F59" s="14"/>
      <c r="G59" s="14"/>
      <c r="H59" s="15">
        <v>14</v>
      </c>
      <c r="I59" s="15">
        <v>13</v>
      </c>
      <c r="J59" s="15">
        <v>13</v>
      </c>
      <c r="K59" s="15">
        <v>14</v>
      </c>
      <c r="L59" s="15">
        <v>13</v>
      </c>
      <c r="M59" s="15">
        <v>17</v>
      </c>
      <c r="N59" s="15">
        <v>13</v>
      </c>
      <c r="O59" s="15">
        <v>17</v>
      </c>
      <c r="P59" s="15">
        <v>13</v>
      </c>
      <c r="Q59" s="15">
        <v>14</v>
      </c>
      <c r="R59" s="15">
        <v>141</v>
      </c>
      <c r="S59" s="16"/>
      <c r="T59" s="16">
        <f>$T$60</f>
        <v>141</v>
      </c>
      <c r="U59" s="63"/>
      <c r="V59" s="63"/>
      <c r="W59" s="16">
        <f>ROUND($Z$59/$T$59,2)</f>
        <v>0</v>
      </c>
      <c r="X59" s="16">
        <f>ROUND($X$60+$X$61+$X$62,2)</f>
        <v>0</v>
      </c>
      <c r="Y59" s="16">
        <f>ROUND($Y$60+$Y$61+$Y$62,2)</f>
        <v>0</v>
      </c>
      <c r="Z59" s="16">
        <f>ROUND($Z$60+$Z$61+$Z$62,2)</f>
        <v>0</v>
      </c>
      <c r="AA59" s="68" t="s">
        <v>103</v>
      </c>
      <c r="AB59" s="68"/>
    </row>
    <row r="60" spans="1:28" s="17" customFormat="1" ht="11.1" customHeight="1" outlineLevel="7" x14ac:dyDescent="0.2">
      <c r="A60" s="18"/>
      <c r="B60" s="19" t="s">
        <v>21</v>
      </c>
      <c r="C60" s="20" t="s">
        <v>58</v>
      </c>
      <c r="D60" s="20"/>
      <c r="E60" s="20"/>
      <c r="F60" s="20"/>
      <c r="G60" s="20"/>
      <c r="H60" s="21">
        <v>14</v>
      </c>
      <c r="I60" s="21">
        <v>13</v>
      </c>
      <c r="J60" s="21">
        <v>13</v>
      </c>
      <c r="K60" s="21">
        <v>14</v>
      </c>
      <c r="L60" s="21">
        <v>13</v>
      </c>
      <c r="M60" s="21">
        <v>17</v>
      </c>
      <c r="N60" s="21">
        <v>13</v>
      </c>
      <c r="O60" s="21">
        <v>17</v>
      </c>
      <c r="P60" s="21">
        <v>13</v>
      </c>
      <c r="Q60" s="21">
        <v>14</v>
      </c>
      <c r="R60" s="21">
        <f>$H$60+$I$60+$J$60+$K$60+$L$60+$M$60+$N$60+$O$60+$P$60+$Q$60</f>
        <v>141</v>
      </c>
      <c r="S60" s="21">
        <v>1</v>
      </c>
      <c r="T60" s="22">
        <f>ROUND($R$60*$S$60,3)</f>
        <v>141</v>
      </c>
      <c r="U60" s="60"/>
      <c r="V60" s="61"/>
      <c r="W60" s="48">
        <f>ROUND($V$60+$U$60,2)</f>
        <v>0</v>
      </c>
      <c r="X60" s="22">
        <f>ROUND($R$60*$U$60,2)</f>
        <v>0</v>
      </c>
      <c r="Y60" s="22">
        <f>ROUND($T$60*$V$60,2)</f>
        <v>0</v>
      </c>
      <c r="Z60" s="22">
        <f>ROUND($Y$60+$X$60,2)</f>
        <v>0</v>
      </c>
      <c r="AA60" s="69"/>
      <c r="AB60" s="69"/>
    </row>
    <row r="61" spans="1:28" s="1" customFormat="1" ht="21.95" customHeight="1" outlineLevel="7" x14ac:dyDescent="0.2">
      <c r="A61" s="24"/>
      <c r="B61" s="25" t="s">
        <v>104</v>
      </c>
      <c r="C61" s="26" t="s">
        <v>61</v>
      </c>
      <c r="D61" s="26"/>
      <c r="E61" s="26"/>
      <c r="F61" s="26"/>
      <c r="G61" s="26"/>
      <c r="H61" s="27">
        <v>28.143999999999998</v>
      </c>
      <c r="I61" s="27">
        <v>26.812999999999999</v>
      </c>
      <c r="J61" s="27">
        <v>26.038</v>
      </c>
      <c r="K61" s="27">
        <v>31.475000000000001</v>
      </c>
      <c r="L61" s="27">
        <v>26.567</v>
      </c>
      <c r="M61" s="27">
        <v>35.015000000000001</v>
      </c>
      <c r="N61" s="27">
        <v>26.617999999999999</v>
      </c>
      <c r="O61" s="27">
        <v>35.015000000000001</v>
      </c>
      <c r="P61" s="27">
        <v>26.161999999999999</v>
      </c>
      <c r="Q61" s="27">
        <v>31.475000000000001</v>
      </c>
      <c r="R61" s="27">
        <f>$H$61+$I$61+$J$61+$K$61+$L$61+$M$61+$N$61+$O$61+$P$61+$Q$61</f>
        <v>293.322</v>
      </c>
      <c r="S61" s="31">
        <v>1.05</v>
      </c>
      <c r="T61" s="28">
        <f>ROUND($R$61*$S$61,3)</f>
        <v>307.988</v>
      </c>
      <c r="U61" s="65"/>
      <c r="V61" s="65"/>
      <c r="W61" s="28">
        <f>ROUND($V$61+$U$61,2)</f>
        <v>0</v>
      </c>
      <c r="X61" s="28">
        <f>ROUND($R$61*$U$61,2)</f>
        <v>0</v>
      </c>
      <c r="Y61" s="28">
        <f>ROUND($T$61*$V$61,2)</f>
        <v>0</v>
      </c>
      <c r="Z61" s="28">
        <f>ROUND($Y$61+$X$61,2)</f>
        <v>0</v>
      </c>
      <c r="AA61" s="70" t="s">
        <v>105</v>
      </c>
      <c r="AB61" s="70"/>
    </row>
    <row r="62" spans="1:28" s="1" customFormat="1" ht="11.1" customHeight="1" outlineLevel="7" x14ac:dyDescent="0.2">
      <c r="A62" s="24"/>
      <c r="B62" s="25" t="s">
        <v>106</v>
      </c>
      <c r="C62" s="26" t="s">
        <v>107</v>
      </c>
      <c r="D62" s="26"/>
      <c r="E62" s="26"/>
      <c r="F62" s="26"/>
      <c r="G62" s="26"/>
      <c r="H62" s="27">
        <v>0.17</v>
      </c>
      <c r="I62" s="27">
        <v>0.16</v>
      </c>
      <c r="J62" s="27">
        <v>0.156</v>
      </c>
      <c r="K62" s="27">
        <v>0.18099999999999999</v>
      </c>
      <c r="L62" s="27">
        <v>0.154</v>
      </c>
      <c r="M62" s="27">
        <v>0.20799999999999999</v>
      </c>
      <c r="N62" s="27">
        <v>0.13700000000000001</v>
      </c>
      <c r="O62" s="27">
        <v>0.20799999999999999</v>
      </c>
      <c r="P62" s="27">
        <v>0.154</v>
      </c>
      <c r="Q62" s="27">
        <v>0.18099999999999999</v>
      </c>
      <c r="R62" s="27">
        <f>$H$62+$I$62+$J$62+$K$62+$L$62+$M$62+$N$62+$O$62+$P$62+$Q$62</f>
        <v>1.7090000000000001</v>
      </c>
      <c r="S62" s="31">
        <v>1.03</v>
      </c>
      <c r="T62" s="28">
        <f>ROUND($R$62*$S$62,3)</f>
        <v>1.76</v>
      </c>
      <c r="U62" s="65"/>
      <c r="V62" s="65"/>
      <c r="W62" s="28">
        <f>ROUND($V$62+$U$62,2)</f>
        <v>0</v>
      </c>
      <c r="X62" s="28">
        <f>ROUND($R$62*$U$62,2)</f>
        <v>0</v>
      </c>
      <c r="Y62" s="28">
        <f>ROUND($T$62*$V$62,2)</f>
        <v>0</v>
      </c>
      <c r="Z62" s="28">
        <f>ROUND($Y$62+$X$62,2)</f>
        <v>0</v>
      </c>
      <c r="AA62" s="70" t="s">
        <v>105</v>
      </c>
      <c r="AB62" s="70"/>
    </row>
    <row r="63" spans="1:28" s="1" customFormat="1" ht="12" customHeight="1" outlineLevel="5" x14ac:dyDescent="0.2">
      <c r="A63" s="7"/>
      <c r="B63" s="8" t="s">
        <v>108</v>
      </c>
      <c r="C63" s="9"/>
      <c r="D63" s="9"/>
      <c r="E63" s="9"/>
      <c r="F63" s="9"/>
      <c r="G63" s="9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62"/>
      <c r="V63" s="62"/>
      <c r="W63" s="10"/>
      <c r="X63" s="10">
        <f>ROUND($X$64+$X$65,2)</f>
        <v>0</v>
      </c>
      <c r="Y63" s="10">
        <f>ROUND($Y$64+$Y$65,2)</f>
        <v>0</v>
      </c>
      <c r="Z63" s="10">
        <f>ROUND($Z$64+$Z$65,2)</f>
        <v>0</v>
      </c>
      <c r="AA63" s="62"/>
      <c r="AB63" s="62"/>
    </row>
    <row r="64" spans="1:28" s="1" customFormat="1" ht="11.1" customHeight="1" outlineLevel="6" x14ac:dyDescent="0.2">
      <c r="A64" s="24"/>
      <c r="B64" s="25" t="s">
        <v>109</v>
      </c>
      <c r="C64" s="26" t="s">
        <v>58</v>
      </c>
      <c r="D64" s="26"/>
      <c r="E64" s="26"/>
      <c r="F64" s="26"/>
      <c r="G64" s="26"/>
      <c r="H64" s="27">
        <v>29</v>
      </c>
      <c r="I64" s="27">
        <v>29</v>
      </c>
      <c r="J64" s="27">
        <v>29</v>
      </c>
      <c r="K64" s="27">
        <v>42</v>
      </c>
      <c r="L64" s="27">
        <v>24</v>
      </c>
      <c r="M64" s="27">
        <v>28</v>
      </c>
      <c r="N64" s="27">
        <v>21</v>
      </c>
      <c r="O64" s="27">
        <v>28</v>
      </c>
      <c r="P64" s="27">
        <v>24</v>
      </c>
      <c r="Q64" s="27">
        <v>42</v>
      </c>
      <c r="R64" s="27">
        <f>$H$64+$I$64+$J$64+$K$64+$L$64+$M$64+$N$64+$O$64+$P$64+$Q$64</f>
        <v>296</v>
      </c>
      <c r="S64" s="30">
        <v>1</v>
      </c>
      <c r="T64" s="28">
        <f>ROUND($R$64*$S$64,3)</f>
        <v>296</v>
      </c>
      <c r="U64" s="66"/>
      <c r="V64" s="65"/>
      <c r="W64" s="31">
        <f>ROUND($V$64+$U$64,2)</f>
        <v>0</v>
      </c>
      <c r="X64" s="28">
        <f>ROUND($R$64*$U$64,2)</f>
        <v>0</v>
      </c>
      <c r="Y64" s="28">
        <f>ROUND($T$64*$V$64,2)</f>
        <v>0</v>
      </c>
      <c r="Z64" s="28">
        <f>ROUND($Y$64+$X$64,2)</f>
        <v>0</v>
      </c>
      <c r="AA64" s="70"/>
      <c r="AB64" s="70"/>
    </row>
    <row r="65" spans="1:28" s="1" customFormat="1" ht="11.1" customHeight="1" outlineLevel="6" x14ac:dyDescent="0.2">
      <c r="A65" s="24"/>
      <c r="B65" s="25" t="s">
        <v>110</v>
      </c>
      <c r="C65" s="26" t="s">
        <v>58</v>
      </c>
      <c r="D65" s="26"/>
      <c r="E65" s="26"/>
      <c r="F65" s="26"/>
      <c r="G65" s="26"/>
      <c r="H65" s="27">
        <v>2</v>
      </c>
      <c r="I65" s="27">
        <v>2</v>
      </c>
      <c r="J65" s="27">
        <v>2</v>
      </c>
      <c r="K65" s="27">
        <v>2</v>
      </c>
      <c r="L65" s="27">
        <v>2</v>
      </c>
      <c r="M65" s="28"/>
      <c r="N65" s="28"/>
      <c r="O65" s="28"/>
      <c r="P65" s="27">
        <v>2</v>
      </c>
      <c r="Q65" s="27">
        <v>2</v>
      </c>
      <c r="R65" s="27">
        <f>$H$65+$I$65+$J$65+$K$65+$L$65+$M$65+$N$65+$O$65+$P$65+$Q$65</f>
        <v>14</v>
      </c>
      <c r="S65" s="30">
        <v>1</v>
      </c>
      <c r="T65" s="28">
        <f>ROUND($R$65*$S$65,3)</f>
        <v>14</v>
      </c>
      <c r="U65" s="66"/>
      <c r="V65" s="65"/>
      <c r="W65" s="31">
        <f>ROUND($V$65+$U$65,2)</f>
        <v>0</v>
      </c>
      <c r="X65" s="28">
        <f>ROUND($R$65*$U$65,2)</f>
        <v>0</v>
      </c>
      <c r="Y65" s="28">
        <f>ROUND($T$65*$V$65,2)</f>
        <v>0</v>
      </c>
      <c r="Z65" s="28">
        <f>ROUND($Y$65+$X$65,2)</f>
        <v>0</v>
      </c>
      <c r="AA65" s="70"/>
      <c r="AB65" s="70"/>
    </row>
    <row r="66" spans="1:28" s="1" customFormat="1" ht="12" customHeight="1" outlineLevel="5" x14ac:dyDescent="0.2">
      <c r="A66" s="7"/>
      <c r="B66" s="8" t="s">
        <v>111</v>
      </c>
      <c r="C66" s="9"/>
      <c r="D66" s="9"/>
      <c r="E66" s="9"/>
      <c r="F66" s="9"/>
      <c r="G66" s="9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62"/>
      <c r="V66" s="62"/>
      <c r="W66" s="10"/>
      <c r="X66" s="10">
        <f>ROUND($X$67,2)</f>
        <v>0</v>
      </c>
      <c r="Y66" s="10">
        <f>ROUND($Y$67,2)</f>
        <v>0</v>
      </c>
      <c r="Z66" s="10">
        <f>ROUND($Z$67,2)</f>
        <v>0</v>
      </c>
      <c r="AA66" s="62"/>
      <c r="AB66" s="62"/>
    </row>
    <row r="67" spans="1:28" s="1" customFormat="1" ht="44.1" customHeight="1" outlineLevel="6" x14ac:dyDescent="0.2">
      <c r="A67" s="24"/>
      <c r="B67" s="25" t="s">
        <v>112</v>
      </c>
      <c r="C67" s="26" t="s">
        <v>58</v>
      </c>
      <c r="D67" s="26"/>
      <c r="E67" s="26"/>
      <c r="F67" s="26"/>
      <c r="G67" s="26"/>
      <c r="H67" s="27">
        <v>84</v>
      </c>
      <c r="I67" s="27">
        <v>72</v>
      </c>
      <c r="J67" s="27">
        <v>82</v>
      </c>
      <c r="K67" s="27">
        <v>108</v>
      </c>
      <c r="L67" s="27">
        <v>60</v>
      </c>
      <c r="M67" s="27">
        <v>80</v>
      </c>
      <c r="N67" s="27">
        <v>48</v>
      </c>
      <c r="O67" s="27">
        <v>80</v>
      </c>
      <c r="P67" s="27">
        <v>60</v>
      </c>
      <c r="Q67" s="27">
        <v>108</v>
      </c>
      <c r="R67" s="27">
        <f>$H$67+$I$67+$J$67+$K$67+$L$67+$M$67+$N$67+$O$67+$P$67+$Q$67</f>
        <v>782</v>
      </c>
      <c r="S67" s="30">
        <v>1</v>
      </c>
      <c r="T67" s="28">
        <f>ROUND($R$67*$S$67,3)</f>
        <v>782</v>
      </c>
      <c r="U67" s="67"/>
      <c r="V67" s="65"/>
      <c r="W67" s="50">
        <f>ROUND($V$67+$U$67,2)</f>
        <v>0</v>
      </c>
      <c r="X67" s="28">
        <f>ROUND($R$67*$U$67,2)</f>
        <v>0</v>
      </c>
      <c r="Y67" s="28">
        <f>ROUND($T$67*$V$67,2)</f>
        <v>0</v>
      </c>
      <c r="Z67" s="28">
        <f>ROUND($Y$67+$X$67,2)</f>
        <v>0</v>
      </c>
      <c r="AA67" s="70" t="s">
        <v>113</v>
      </c>
      <c r="AB67" s="70"/>
    </row>
    <row r="68" spans="1:28" s="1" customFormat="1" ht="12" customHeight="1" outlineLevel="5" x14ac:dyDescent="0.2">
      <c r="A68" s="7"/>
      <c r="B68" s="8" t="s">
        <v>114</v>
      </c>
      <c r="C68" s="9"/>
      <c r="D68" s="9"/>
      <c r="E68" s="9"/>
      <c r="F68" s="9"/>
      <c r="G68" s="9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62"/>
      <c r="V68" s="62"/>
      <c r="W68" s="10"/>
      <c r="X68" s="10">
        <f>ROUND($X$69+$X$70+$X$71,2)</f>
        <v>0</v>
      </c>
      <c r="Y68" s="10">
        <f>ROUND($Y$69+$Y$70+$Y$71,2)</f>
        <v>0</v>
      </c>
      <c r="Z68" s="10">
        <f>ROUND($Z$69+$Z$70+$Z$71,2)</f>
        <v>0</v>
      </c>
      <c r="AA68" s="62"/>
      <c r="AB68" s="62"/>
    </row>
    <row r="69" spans="1:28" s="1" customFormat="1" ht="21.95" customHeight="1" outlineLevel="6" x14ac:dyDescent="0.2">
      <c r="A69" s="24"/>
      <c r="B69" s="25" t="s">
        <v>115</v>
      </c>
      <c r="C69" s="26" t="s">
        <v>58</v>
      </c>
      <c r="D69" s="26"/>
      <c r="E69" s="26"/>
      <c r="F69" s="26"/>
      <c r="G69" s="26"/>
      <c r="H69" s="28"/>
      <c r="I69" s="28"/>
      <c r="J69" s="28"/>
      <c r="K69" s="28"/>
      <c r="L69" s="28"/>
      <c r="M69" s="27">
        <v>1</v>
      </c>
      <c r="N69" s="28"/>
      <c r="O69" s="27">
        <v>1</v>
      </c>
      <c r="P69" s="28"/>
      <c r="Q69" s="28"/>
      <c r="R69" s="27">
        <f>$H$69+$I$69+$J$69+$K$69+$L$69+$M$69+$N$69+$O$69+$P$69+$Q$69</f>
        <v>2</v>
      </c>
      <c r="S69" s="30">
        <v>1</v>
      </c>
      <c r="T69" s="28">
        <f>ROUND($R$69*$S$69,3)</f>
        <v>2</v>
      </c>
      <c r="U69" s="66"/>
      <c r="V69" s="65"/>
      <c r="W69" s="31">
        <f>ROUND($V$69+$U$69,2)</f>
        <v>0</v>
      </c>
      <c r="X69" s="28">
        <f>ROUND($R$69*$U$69,2)</f>
        <v>0</v>
      </c>
      <c r="Y69" s="28">
        <f>ROUND($T$69*$V$69,2)</f>
        <v>0</v>
      </c>
      <c r="Z69" s="28">
        <f>ROUND($Y$69+$X$69,2)</f>
        <v>0</v>
      </c>
      <c r="AA69" s="70"/>
      <c r="AB69" s="70"/>
    </row>
    <row r="70" spans="1:28" s="1" customFormat="1" ht="21.95" customHeight="1" outlineLevel="6" x14ac:dyDescent="0.2">
      <c r="A70" s="24"/>
      <c r="B70" s="25" t="s">
        <v>116</v>
      </c>
      <c r="C70" s="26" t="s">
        <v>58</v>
      </c>
      <c r="D70" s="26"/>
      <c r="E70" s="26"/>
      <c r="F70" s="26"/>
      <c r="G70" s="26"/>
      <c r="H70" s="28"/>
      <c r="I70" s="28"/>
      <c r="J70" s="28"/>
      <c r="K70" s="28"/>
      <c r="L70" s="28"/>
      <c r="M70" s="27">
        <v>5</v>
      </c>
      <c r="N70" s="28"/>
      <c r="O70" s="27">
        <v>5</v>
      </c>
      <c r="P70" s="28"/>
      <c r="Q70" s="28"/>
      <c r="R70" s="27">
        <f>$H$70+$I$70+$J$70+$K$70+$L$70+$M$70+$N$70+$O$70+$P$70+$Q$70</f>
        <v>10</v>
      </c>
      <c r="S70" s="30">
        <v>1</v>
      </c>
      <c r="T70" s="28">
        <f>ROUND($R$70*$S$70,3)</f>
        <v>10</v>
      </c>
      <c r="U70" s="66"/>
      <c r="V70" s="65"/>
      <c r="W70" s="31">
        <f>ROUND($V$70+$U$70,2)</f>
        <v>0</v>
      </c>
      <c r="X70" s="28">
        <f>ROUND($R$70*$U$70,2)</f>
        <v>0</v>
      </c>
      <c r="Y70" s="28">
        <f>ROUND($T$70*$V$70,2)</f>
        <v>0</v>
      </c>
      <c r="Z70" s="28">
        <f>ROUND($Y$70+$X$70,2)</f>
        <v>0</v>
      </c>
      <c r="AA70" s="70"/>
      <c r="AB70" s="70"/>
    </row>
    <row r="71" spans="1:28" s="1" customFormat="1" ht="21.95" customHeight="1" outlineLevel="6" x14ac:dyDescent="0.2">
      <c r="A71" s="24"/>
      <c r="B71" s="25" t="s">
        <v>117</v>
      </c>
      <c r="C71" s="26" t="s">
        <v>58</v>
      </c>
      <c r="D71" s="26"/>
      <c r="E71" s="26"/>
      <c r="F71" s="26"/>
      <c r="G71" s="26"/>
      <c r="H71" s="28"/>
      <c r="I71" s="28"/>
      <c r="J71" s="28"/>
      <c r="K71" s="28"/>
      <c r="L71" s="28"/>
      <c r="M71" s="27">
        <v>4</v>
      </c>
      <c r="N71" s="28"/>
      <c r="O71" s="27">
        <v>4</v>
      </c>
      <c r="P71" s="28"/>
      <c r="Q71" s="28"/>
      <c r="R71" s="27">
        <f>$H$71+$I$71+$J$71+$K$71+$L$71+$M$71+$N$71+$O$71+$P$71+$Q$71</f>
        <v>8</v>
      </c>
      <c r="S71" s="30">
        <v>1</v>
      </c>
      <c r="T71" s="28">
        <f>ROUND($R$71*$S$71,3)</f>
        <v>8</v>
      </c>
      <c r="U71" s="66"/>
      <c r="V71" s="65"/>
      <c r="W71" s="31">
        <f>ROUND($V$71+$U$71,2)</f>
        <v>0</v>
      </c>
      <c r="X71" s="28">
        <f>ROUND($R$71*$U$71,2)</f>
        <v>0</v>
      </c>
      <c r="Y71" s="28">
        <f>ROUND($T$71*$V$71,2)</f>
        <v>0</v>
      </c>
      <c r="Z71" s="28">
        <f>ROUND($Y$71+$X$71,2)</f>
        <v>0</v>
      </c>
      <c r="AA71" s="70"/>
      <c r="AB71" s="70"/>
    </row>
    <row r="72" spans="1:28" s="1" customFormat="1" ht="12" customHeight="1" outlineLevel="5" x14ac:dyDescent="0.2">
      <c r="A72" s="7"/>
      <c r="B72" s="8" t="s">
        <v>118</v>
      </c>
      <c r="C72" s="9"/>
      <c r="D72" s="9"/>
      <c r="E72" s="9"/>
      <c r="F72" s="9"/>
      <c r="G72" s="9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62"/>
      <c r="V72" s="62"/>
      <c r="W72" s="10"/>
      <c r="X72" s="10">
        <f>ROUND($X$73+$X$74+$X$75+$X$76+$X$77+$X$78+$X$79+$X$80+$X$81+$X$82+$X$83+$X$84,2)</f>
        <v>0</v>
      </c>
      <c r="Y72" s="10">
        <f>ROUND($Y$73+$Y$74+$Y$75+$Y$76+$Y$77+$Y$78+$Y$79+$Y$80+$Y$81+$Y$82+$Y$83+$Y$84,2)</f>
        <v>0</v>
      </c>
      <c r="Z72" s="10">
        <f>ROUND($Z$73+$Z$74+$Z$75+$Z$76+$Z$77+$Z$78+$Z$79+$Z$80+$Z$81+$Z$82+$Z$83+$Z$84,2)</f>
        <v>0</v>
      </c>
      <c r="AA72" s="62"/>
      <c r="AB72" s="62"/>
    </row>
    <row r="73" spans="1:28" s="1" customFormat="1" ht="11.1" customHeight="1" outlineLevel="6" x14ac:dyDescent="0.2">
      <c r="A73" s="24"/>
      <c r="B73" s="25" t="s">
        <v>119</v>
      </c>
      <c r="C73" s="26" t="s">
        <v>58</v>
      </c>
      <c r="D73" s="26"/>
      <c r="E73" s="26"/>
      <c r="F73" s="26"/>
      <c r="G73" s="26"/>
      <c r="H73" s="27">
        <v>2</v>
      </c>
      <c r="I73" s="27">
        <v>2</v>
      </c>
      <c r="J73" s="27">
        <v>2</v>
      </c>
      <c r="K73" s="27">
        <v>2</v>
      </c>
      <c r="L73" s="27">
        <v>2</v>
      </c>
      <c r="M73" s="28"/>
      <c r="N73" s="28"/>
      <c r="O73" s="28"/>
      <c r="P73" s="27">
        <v>2</v>
      </c>
      <c r="Q73" s="28"/>
      <c r="R73" s="27">
        <f>$H$73+$I$73+$J$73+$K$73+$L$73+$M$73+$N$73+$O$73+$P$73+$Q$73</f>
        <v>12</v>
      </c>
      <c r="S73" s="30">
        <v>1</v>
      </c>
      <c r="T73" s="28">
        <f>ROUND($R$73*$S$73,3)</f>
        <v>12</v>
      </c>
      <c r="U73" s="66"/>
      <c r="V73" s="65"/>
      <c r="W73" s="31">
        <f>ROUND($V$73+$U$73,2)</f>
        <v>0</v>
      </c>
      <c r="X73" s="28">
        <f>ROUND($R$73*$U$73,2)</f>
        <v>0</v>
      </c>
      <c r="Y73" s="28">
        <f>ROUND($T$73*$V$73,2)</f>
        <v>0</v>
      </c>
      <c r="Z73" s="28">
        <f>ROUND($Y$73+$X$73,2)</f>
        <v>0</v>
      </c>
      <c r="AA73" s="70"/>
      <c r="AB73" s="70"/>
    </row>
    <row r="74" spans="1:28" s="1" customFormat="1" ht="11.1" customHeight="1" outlineLevel="6" x14ac:dyDescent="0.2">
      <c r="A74" s="24"/>
      <c r="B74" s="25" t="s">
        <v>120</v>
      </c>
      <c r="C74" s="26" t="s">
        <v>58</v>
      </c>
      <c r="D74" s="26"/>
      <c r="E74" s="26"/>
      <c r="F74" s="26"/>
      <c r="G74" s="26"/>
      <c r="H74" s="28"/>
      <c r="I74" s="28"/>
      <c r="J74" s="28"/>
      <c r="K74" s="28"/>
      <c r="L74" s="28"/>
      <c r="M74" s="28"/>
      <c r="N74" s="27">
        <v>2</v>
      </c>
      <c r="O74" s="28"/>
      <c r="P74" s="28"/>
      <c r="Q74" s="28"/>
      <c r="R74" s="27">
        <f>$H$74+$I$74+$J$74+$K$74+$L$74+$M$74+$N$74+$O$74+$P$74+$Q$74</f>
        <v>2</v>
      </c>
      <c r="S74" s="30">
        <v>1</v>
      </c>
      <c r="T74" s="28">
        <f>ROUND($R$74*$S$74,3)</f>
        <v>2</v>
      </c>
      <c r="U74" s="66"/>
      <c r="V74" s="65"/>
      <c r="W74" s="31">
        <f>ROUND($V$74+$U$74,2)</f>
        <v>0</v>
      </c>
      <c r="X74" s="28">
        <f>ROUND($R$74*$U$74,2)</f>
        <v>0</v>
      </c>
      <c r="Y74" s="28">
        <f>ROUND($T$74*$V$74,2)</f>
        <v>0</v>
      </c>
      <c r="Z74" s="28">
        <f>ROUND($Y$74+$X$74,2)</f>
        <v>0</v>
      </c>
      <c r="AA74" s="70"/>
      <c r="AB74" s="70"/>
    </row>
    <row r="75" spans="1:28" s="1" customFormat="1" ht="11.1" customHeight="1" outlineLevel="6" x14ac:dyDescent="0.2">
      <c r="A75" s="24"/>
      <c r="B75" s="25" t="s">
        <v>121</v>
      </c>
      <c r="C75" s="26" t="s">
        <v>58</v>
      </c>
      <c r="D75" s="26"/>
      <c r="E75" s="26"/>
      <c r="F75" s="26"/>
      <c r="G75" s="26"/>
      <c r="H75" s="27">
        <v>25</v>
      </c>
      <c r="I75" s="27">
        <v>25</v>
      </c>
      <c r="J75" s="27">
        <v>25</v>
      </c>
      <c r="K75" s="27">
        <v>36</v>
      </c>
      <c r="L75" s="27">
        <v>20</v>
      </c>
      <c r="M75" s="27">
        <v>21</v>
      </c>
      <c r="N75" s="27">
        <v>15</v>
      </c>
      <c r="O75" s="27">
        <v>21</v>
      </c>
      <c r="P75" s="27">
        <v>20</v>
      </c>
      <c r="Q75" s="27">
        <v>36</v>
      </c>
      <c r="R75" s="27">
        <f>$H$75+$I$75+$J$75+$K$75+$L$75+$M$75+$N$75+$O$75+$P$75+$Q$75</f>
        <v>244</v>
      </c>
      <c r="S75" s="30">
        <v>1</v>
      </c>
      <c r="T75" s="28">
        <f>ROUND($R$75*$S$75,3)</f>
        <v>244</v>
      </c>
      <c r="U75" s="66"/>
      <c r="V75" s="65"/>
      <c r="W75" s="31">
        <f>ROUND($V$75+$U$75,2)</f>
        <v>0</v>
      </c>
      <c r="X75" s="28">
        <f>ROUND($R$75*$U$75,2)</f>
        <v>0</v>
      </c>
      <c r="Y75" s="28">
        <f>ROUND($T$75*$V$75,2)</f>
        <v>0</v>
      </c>
      <c r="Z75" s="28">
        <f>ROUND($Y$75+$X$75,2)</f>
        <v>0</v>
      </c>
      <c r="AA75" s="70"/>
      <c r="AB75" s="70"/>
    </row>
    <row r="76" spans="1:28" s="1" customFormat="1" ht="11.1" customHeight="1" outlineLevel="6" x14ac:dyDescent="0.2">
      <c r="A76" s="24"/>
      <c r="B76" s="25" t="s">
        <v>122</v>
      </c>
      <c r="C76" s="26" t="s">
        <v>58</v>
      </c>
      <c r="D76" s="26"/>
      <c r="E76" s="26"/>
      <c r="F76" s="26"/>
      <c r="G76" s="26"/>
      <c r="H76" s="28"/>
      <c r="I76" s="28"/>
      <c r="J76" s="28"/>
      <c r="K76" s="27">
        <v>1</v>
      </c>
      <c r="L76" s="27">
        <v>1</v>
      </c>
      <c r="M76" s="28"/>
      <c r="N76" s="27">
        <v>1</v>
      </c>
      <c r="O76" s="28"/>
      <c r="P76" s="27">
        <v>1</v>
      </c>
      <c r="Q76" s="27">
        <v>1</v>
      </c>
      <c r="R76" s="27">
        <f>$H$76+$I$76+$J$76+$K$76+$L$76+$M$76+$N$76+$O$76+$P$76+$Q$76</f>
        <v>5</v>
      </c>
      <c r="S76" s="30">
        <v>1</v>
      </c>
      <c r="T76" s="28">
        <f>ROUND($R$76*$S$76,3)</f>
        <v>5</v>
      </c>
      <c r="U76" s="66"/>
      <c r="V76" s="65"/>
      <c r="W76" s="31">
        <f>ROUND($V$76+$U$76,2)</f>
        <v>0</v>
      </c>
      <c r="X76" s="28">
        <f>ROUND($R$76*$U$76,2)</f>
        <v>0</v>
      </c>
      <c r="Y76" s="28">
        <f>ROUND($T$76*$V$76,2)</f>
        <v>0</v>
      </c>
      <c r="Z76" s="28">
        <f>ROUND($Y$76+$X$76,2)</f>
        <v>0</v>
      </c>
      <c r="AA76" s="70"/>
      <c r="AB76" s="70"/>
    </row>
    <row r="77" spans="1:28" s="1" customFormat="1" ht="11.1" customHeight="1" outlineLevel="6" x14ac:dyDescent="0.2">
      <c r="A77" s="24"/>
      <c r="B77" s="25" t="s">
        <v>123</v>
      </c>
      <c r="C77" s="26" t="s">
        <v>58</v>
      </c>
      <c r="D77" s="26"/>
      <c r="E77" s="26"/>
      <c r="F77" s="26"/>
      <c r="G77" s="26"/>
      <c r="H77" s="27">
        <v>1</v>
      </c>
      <c r="I77" s="27">
        <v>2</v>
      </c>
      <c r="J77" s="27">
        <v>2</v>
      </c>
      <c r="K77" s="28"/>
      <c r="L77" s="28"/>
      <c r="M77" s="28"/>
      <c r="N77" s="28"/>
      <c r="O77" s="28"/>
      <c r="P77" s="28"/>
      <c r="Q77" s="28"/>
      <c r="R77" s="27">
        <f>$H$77+$I$77+$J$77+$K$77+$L$77+$M$77+$N$77+$O$77+$P$77+$Q$77</f>
        <v>5</v>
      </c>
      <c r="S77" s="30">
        <v>1</v>
      </c>
      <c r="T77" s="28">
        <f>ROUND($R$77*$S$77,3)</f>
        <v>5</v>
      </c>
      <c r="U77" s="66"/>
      <c r="V77" s="65"/>
      <c r="W77" s="31">
        <f>ROUND($V$77+$U$77,2)</f>
        <v>0</v>
      </c>
      <c r="X77" s="28">
        <f>ROUND($R$77*$U$77,2)</f>
        <v>0</v>
      </c>
      <c r="Y77" s="28">
        <f>ROUND($T$77*$V$77,2)</f>
        <v>0</v>
      </c>
      <c r="Z77" s="28">
        <f>ROUND($Y$77+$X$77,2)</f>
        <v>0</v>
      </c>
      <c r="AA77" s="70"/>
      <c r="AB77" s="70"/>
    </row>
    <row r="78" spans="1:28" s="1" customFormat="1" ht="11.1" customHeight="1" outlineLevel="6" x14ac:dyDescent="0.2">
      <c r="A78" s="24"/>
      <c r="B78" s="25" t="s">
        <v>124</v>
      </c>
      <c r="C78" s="26" t="s">
        <v>58</v>
      </c>
      <c r="D78" s="26"/>
      <c r="E78" s="26"/>
      <c r="F78" s="26"/>
      <c r="G78" s="26"/>
      <c r="H78" s="28"/>
      <c r="I78" s="28"/>
      <c r="J78" s="28"/>
      <c r="K78" s="27">
        <v>1</v>
      </c>
      <c r="L78" s="28"/>
      <c r="M78" s="28"/>
      <c r="N78" s="28"/>
      <c r="O78" s="28"/>
      <c r="P78" s="28"/>
      <c r="Q78" s="27">
        <v>1</v>
      </c>
      <c r="R78" s="27">
        <f>$H$78+$I$78+$J$78+$K$78+$L$78+$M$78+$N$78+$O$78+$P$78+$Q$78</f>
        <v>2</v>
      </c>
      <c r="S78" s="30">
        <v>1</v>
      </c>
      <c r="T78" s="28">
        <f>ROUND($R$78*$S$78,3)</f>
        <v>2</v>
      </c>
      <c r="U78" s="66"/>
      <c r="V78" s="65"/>
      <c r="W78" s="31">
        <f>ROUND($V$78+$U$78,2)</f>
        <v>0</v>
      </c>
      <c r="X78" s="28">
        <f>ROUND($R$78*$U$78,2)</f>
        <v>0</v>
      </c>
      <c r="Y78" s="28">
        <f>ROUND($T$78*$V$78,2)</f>
        <v>0</v>
      </c>
      <c r="Z78" s="28">
        <f>ROUND($Y$78+$X$78,2)</f>
        <v>0</v>
      </c>
      <c r="AA78" s="70"/>
      <c r="AB78" s="70"/>
    </row>
    <row r="79" spans="1:28" s="1" customFormat="1" ht="11.1" customHeight="1" outlineLevel="6" x14ac:dyDescent="0.2">
      <c r="A79" s="24"/>
      <c r="B79" s="25" t="s">
        <v>125</v>
      </c>
      <c r="C79" s="26" t="s">
        <v>58</v>
      </c>
      <c r="D79" s="26"/>
      <c r="E79" s="26"/>
      <c r="F79" s="26"/>
      <c r="G79" s="26"/>
      <c r="H79" s="28"/>
      <c r="I79" s="28"/>
      <c r="J79" s="28"/>
      <c r="K79" s="28"/>
      <c r="L79" s="28"/>
      <c r="M79" s="27">
        <v>1</v>
      </c>
      <c r="N79" s="27">
        <v>2</v>
      </c>
      <c r="O79" s="27">
        <v>1</v>
      </c>
      <c r="P79" s="28"/>
      <c r="Q79" s="28"/>
      <c r="R79" s="27">
        <f>$H$79+$I$79+$J$79+$K$79+$L$79+$M$79+$N$79+$O$79+$P$79+$Q$79</f>
        <v>4</v>
      </c>
      <c r="S79" s="30">
        <v>1</v>
      </c>
      <c r="T79" s="28">
        <f>ROUND($R$79*$S$79,3)</f>
        <v>4</v>
      </c>
      <c r="U79" s="66"/>
      <c r="V79" s="65"/>
      <c r="W79" s="31">
        <f>ROUND($V$79+$U$79,2)</f>
        <v>0</v>
      </c>
      <c r="X79" s="28">
        <f>ROUND($R$79*$U$79,2)</f>
        <v>0</v>
      </c>
      <c r="Y79" s="28">
        <f>ROUND($T$79*$V$79,2)</f>
        <v>0</v>
      </c>
      <c r="Z79" s="28">
        <f>ROUND($Y$79+$X$79,2)</f>
        <v>0</v>
      </c>
      <c r="AA79" s="70"/>
      <c r="AB79" s="70"/>
    </row>
    <row r="80" spans="1:28" s="1" customFormat="1" ht="11.1" customHeight="1" outlineLevel="6" x14ac:dyDescent="0.2">
      <c r="A80" s="24"/>
      <c r="B80" s="25" t="s">
        <v>126</v>
      </c>
      <c r="C80" s="26" t="s">
        <v>58</v>
      </c>
      <c r="D80" s="26"/>
      <c r="E80" s="26"/>
      <c r="F80" s="26"/>
      <c r="G80" s="26"/>
      <c r="H80" s="28"/>
      <c r="I80" s="28"/>
      <c r="J80" s="28"/>
      <c r="K80" s="28"/>
      <c r="L80" s="28"/>
      <c r="M80" s="27">
        <v>1</v>
      </c>
      <c r="N80" s="28"/>
      <c r="O80" s="27">
        <v>1</v>
      </c>
      <c r="P80" s="28"/>
      <c r="Q80" s="28"/>
      <c r="R80" s="27">
        <f>$H$80+$I$80+$J$80+$K$80+$L$80+$M$80+$N$80+$O$80+$P$80+$Q$80</f>
        <v>2</v>
      </c>
      <c r="S80" s="30">
        <v>1</v>
      </c>
      <c r="T80" s="28">
        <f>ROUND($R$80*$S$80,3)</f>
        <v>2</v>
      </c>
      <c r="U80" s="66"/>
      <c r="V80" s="65"/>
      <c r="W80" s="31">
        <f>ROUND($V$80+$U$80,2)</f>
        <v>0</v>
      </c>
      <c r="X80" s="28">
        <f>ROUND($R$80*$U$80,2)</f>
        <v>0</v>
      </c>
      <c r="Y80" s="28">
        <f>ROUND($T$80*$V$80,2)</f>
        <v>0</v>
      </c>
      <c r="Z80" s="28">
        <f>ROUND($Y$80+$X$80,2)</f>
        <v>0</v>
      </c>
      <c r="AA80" s="70"/>
      <c r="AB80" s="70"/>
    </row>
    <row r="81" spans="1:28" s="1" customFormat="1" ht="11.1" customHeight="1" outlineLevel="6" x14ac:dyDescent="0.2">
      <c r="A81" s="24"/>
      <c r="B81" s="25" t="s">
        <v>127</v>
      </c>
      <c r="C81" s="26" t="s">
        <v>58</v>
      </c>
      <c r="D81" s="26"/>
      <c r="E81" s="26"/>
      <c r="F81" s="26"/>
      <c r="G81" s="26"/>
      <c r="H81" s="27">
        <v>1</v>
      </c>
      <c r="I81" s="28"/>
      <c r="J81" s="28"/>
      <c r="K81" s="28"/>
      <c r="L81" s="28"/>
      <c r="M81" s="28"/>
      <c r="N81" s="28"/>
      <c r="O81" s="28"/>
      <c r="P81" s="28"/>
      <c r="Q81" s="28"/>
      <c r="R81" s="27">
        <f>$H$81+$I$81+$J$81+$K$81+$L$81+$M$81+$N$81+$O$81+$P$81+$Q$81</f>
        <v>1</v>
      </c>
      <c r="S81" s="30">
        <v>1</v>
      </c>
      <c r="T81" s="28">
        <f>ROUND($R$81*$S$81,3)</f>
        <v>1</v>
      </c>
      <c r="U81" s="66"/>
      <c r="V81" s="65"/>
      <c r="W81" s="31">
        <f>ROUND($V$81+$U$81,2)</f>
        <v>0</v>
      </c>
      <c r="X81" s="28">
        <f>ROUND($R$81*$U$81,2)</f>
        <v>0</v>
      </c>
      <c r="Y81" s="28">
        <f>ROUND($T$81*$V$81,2)</f>
        <v>0</v>
      </c>
      <c r="Z81" s="28">
        <f>ROUND($Y$81+$X$81,2)</f>
        <v>0</v>
      </c>
      <c r="AA81" s="70"/>
      <c r="AB81" s="70"/>
    </row>
    <row r="82" spans="1:28" s="1" customFormat="1" ht="11.1" customHeight="1" outlineLevel="6" x14ac:dyDescent="0.2">
      <c r="A82" s="24"/>
      <c r="B82" s="25" t="s">
        <v>128</v>
      </c>
      <c r="C82" s="26" t="s">
        <v>58</v>
      </c>
      <c r="D82" s="26"/>
      <c r="E82" s="26"/>
      <c r="F82" s="26"/>
      <c r="G82" s="26"/>
      <c r="H82" s="27">
        <v>12</v>
      </c>
      <c r="I82" s="27">
        <v>12</v>
      </c>
      <c r="J82" s="27">
        <v>12</v>
      </c>
      <c r="K82" s="27">
        <v>24</v>
      </c>
      <c r="L82" s="27">
        <v>10</v>
      </c>
      <c r="M82" s="27">
        <v>12</v>
      </c>
      <c r="N82" s="27">
        <v>8</v>
      </c>
      <c r="O82" s="27">
        <v>12</v>
      </c>
      <c r="P82" s="27">
        <v>10</v>
      </c>
      <c r="Q82" s="27">
        <v>24</v>
      </c>
      <c r="R82" s="27">
        <f>$H$82+$I$82+$J$82+$K$82+$L$82+$M$82+$N$82+$O$82+$P$82+$Q$82</f>
        <v>136</v>
      </c>
      <c r="S82" s="30">
        <v>1</v>
      </c>
      <c r="T82" s="28">
        <f>ROUND($R$82*$S$82,3)</f>
        <v>136</v>
      </c>
      <c r="U82" s="66"/>
      <c r="V82" s="65"/>
      <c r="W82" s="31">
        <f>ROUND($V$82+$U$82,2)</f>
        <v>0</v>
      </c>
      <c r="X82" s="28">
        <f>ROUND($R$82*$U$82,2)</f>
        <v>0</v>
      </c>
      <c r="Y82" s="28">
        <f>ROUND($T$82*$V$82,2)</f>
        <v>0</v>
      </c>
      <c r="Z82" s="28">
        <f>ROUND($Y$82+$X$82,2)</f>
        <v>0</v>
      </c>
      <c r="AA82" s="70"/>
      <c r="AB82" s="70"/>
    </row>
    <row r="83" spans="1:28" s="1" customFormat="1" ht="11.1" customHeight="1" outlineLevel="6" x14ac:dyDescent="0.2">
      <c r="A83" s="24"/>
      <c r="B83" s="25" t="s">
        <v>129</v>
      </c>
      <c r="C83" s="26" t="s">
        <v>58</v>
      </c>
      <c r="D83" s="26"/>
      <c r="E83" s="26"/>
      <c r="F83" s="26"/>
      <c r="G83" s="26"/>
      <c r="H83" s="28"/>
      <c r="I83" s="28"/>
      <c r="J83" s="28"/>
      <c r="K83" s="28"/>
      <c r="L83" s="28"/>
      <c r="M83" s="27">
        <v>4</v>
      </c>
      <c r="N83" s="28"/>
      <c r="O83" s="27">
        <v>4</v>
      </c>
      <c r="P83" s="28"/>
      <c r="Q83" s="28"/>
      <c r="R83" s="27">
        <f>$H$83+$I$83+$J$83+$K$83+$L$83+$M$83+$N$83+$O$83+$P$83+$Q$83</f>
        <v>8</v>
      </c>
      <c r="S83" s="30">
        <v>1</v>
      </c>
      <c r="T83" s="28">
        <f>ROUND($R$83*$S$83,3)</f>
        <v>8</v>
      </c>
      <c r="U83" s="66"/>
      <c r="V83" s="65"/>
      <c r="W83" s="31">
        <f>ROUND($V$83+$U$83,2)</f>
        <v>0</v>
      </c>
      <c r="X83" s="28">
        <f>ROUND($R$83*$U$83,2)</f>
        <v>0</v>
      </c>
      <c r="Y83" s="28">
        <f>ROUND($T$83*$V$83,2)</f>
        <v>0</v>
      </c>
      <c r="Z83" s="28">
        <f>ROUND($Y$83+$X$83,2)</f>
        <v>0</v>
      </c>
      <c r="AA83" s="70"/>
      <c r="AB83" s="70"/>
    </row>
    <row r="84" spans="1:28" s="1" customFormat="1" ht="11.1" customHeight="1" outlineLevel="6" x14ac:dyDescent="0.2">
      <c r="A84" s="24"/>
      <c r="B84" s="25" t="s">
        <v>130</v>
      </c>
      <c r="C84" s="26" t="s">
        <v>58</v>
      </c>
      <c r="D84" s="26"/>
      <c r="E84" s="26"/>
      <c r="F84" s="26"/>
      <c r="G84" s="26"/>
      <c r="H84" s="28"/>
      <c r="I84" s="28"/>
      <c r="J84" s="28"/>
      <c r="K84" s="28"/>
      <c r="L84" s="28"/>
      <c r="M84" s="27">
        <v>8</v>
      </c>
      <c r="N84" s="28"/>
      <c r="O84" s="27">
        <v>8</v>
      </c>
      <c r="P84" s="28"/>
      <c r="Q84" s="28"/>
      <c r="R84" s="27">
        <f>$H$84+$I$84+$J$84+$K$84+$L$84+$M$84+$N$84+$O$84+$P$84+$Q$84</f>
        <v>16</v>
      </c>
      <c r="S84" s="30">
        <v>1</v>
      </c>
      <c r="T84" s="28">
        <f>ROUND($R$84*$S$84,3)</f>
        <v>16</v>
      </c>
      <c r="U84" s="66"/>
      <c r="V84" s="65"/>
      <c r="W84" s="31">
        <f>ROUND($V$84+$U$84,2)</f>
        <v>0</v>
      </c>
      <c r="X84" s="28">
        <f>ROUND($R$84*$U$84,2)</f>
        <v>0</v>
      </c>
      <c r="Y84" s="28">
        <f>ROUND($T$84*$V$84,2)</f>
        <v>0</v>
      </c>
      <c r="Z84" s="28">
        <f>ROUND($Y$84+$X$84,2)</f>
        <v>0</v>
      </c>
      <c r="AA84" s="70"/>
      <c r="AB84" s="70"/>
    </row>
    <row r="85" spans="1:28" s="1" customFormat="1" ht="12" customHeight="1" outlineLevel="5" x14ac:dyDescent="0.2">
      <c r="A85" s="7"/>
      <c r="B85" s="8" t="s">
        <v>131</v>
      </c>
      <c r="C85" s="9"/>
      <c r="D85" s="9"/>
      <c r="E85" s="9"/>
      <c r="F85" s="9"/>
      <c r="G85" s="9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62"/>
      <c r="V85" s="62"/>
      <c r="W85" s="10"/>
      <c r="X85" s="10">
        <f>ROUND($X$86,2)</f>
        <v>0</v>
      </c>
      <c r="Y85" s="10">
        <f>ROUND($Y$86,2)</f>
        <v>0</v>
      </c>
      <c r="Z85" s="10">
        <f>ROUND($Z$86,2)</f>
        <v>0</v>
      </c>
      <c r="AA85" s="62"/>
      <c r="AB85" s="62"/>
    </row>
    <row r="86" spans="1:28" s="1" customFormat="1" ht="21.95" customHeight="1" outlineLevel="6" x14ac:dyDescent="0.2">
      <c r="A86" s="24"/>
      <c r="B86" s="25" t="s">
        <v>132</v>
      </c>
      <c r="C86" s="26" t="s">
        <v>58</v>
      </c>
      <c r="D86" s="26"/>
      <c r="E86" s="26"/>
      <c r="F86" s="26"/>
      <c r="G86" s="26"/>
      <c r="H86" s="28"/>
      <c r="I86" s="28"/>
      <c r="J86" s="28"/>
      <c r="K86" s="28"/>
      <c r="L86" s="28"/>
      <c r="M86" s="27">
        <v>5</v>
      </c>
      <c r="N86" s="28"/>
      <c r="O86" s="27">
        <v>5</v>
      </c>
      <c r="P86" s="28"/>
      <c r="Q86" s="28"/>
      <c r="R86" s="27">
        <f>$H$86+$I$86+$J$86+$K$86+$L$86+$M$86+$N$86+$O$86+$P$86+$Q$86</f>
        <v>10</v>
      </c>
      <c r="S86" s="30">
        <v>1</v>
      </c>
      <c r="T86" s="28">
        <f>ROUND($R$86*$S$86,3)</f>
        <v>10</v>
      </c>
      <c r="U86" s="67"/>
      <c r="V86" s="65"/>
      <c r="W86" s="50">
        <f>ROUND($V$86+$U$86,2)</f>
        <v>0</v>
      </c>
      <c r="X86" s="28">
        <f>ROUND($R$86*$U$86,2)</f>
        <v>0</v>
      </c>
      <c r="Y86" s="28">
        <f>ROUND($T$86*$V$86,2)</f>
        <v>0</v>
      </c>
      <c r="Z86" s="28">
        <f>ROUND($Y$86+$X$86,2)</f>
        <v>0</v>
      </c>
      <c r="AA86" s="70"/>
      <c r="AB86" s="70"/>
    </row>
    <row r="87" spans="1:28" s="1" customFormat="1" ht="12" customHeight="1" outlineLevel="5" x14ac:dyDescent="0.2">
      <c r="A87" s="7"/>
      <c r="B87" s="8" t="s">
        <v>133</v>
      </c>
      <c r="C87" s="9"/>
      <c r="D87" s="9"/>
      <c r="E87" s="9"/>
      <c r="F87" s="9"/>
      <c r="G87" s="9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62"/>
      <c r="V87" s="62"/>
      <c r="W87" s="10"/>
      <c r="X87" s="10">
        <f>ROUND($X$89,2)</f>
        <v>0</v>
      </c>
      <c r="Y87" s="10">
        <f>ROUND($Y$89,2)</f>
        <v>0</v>
      </c>
      <c r="Z87" s="10">
        <f>ROUND($Z$89,2)</f>
        <v>0</v>
      </c>
      <c r="AA87" s="62"/>
      <c r="AB87" s="62"/>
    </row>
    <row r="88" spans="1:28" s="11" customFormat="1" ht="11.1" customHeight="1" outlineLevel="6" x14ac:dyDescent="0.15">
      <c r="A88" s="12">
        <v>52</v>
      </c>
      <c r="B88" s="13" t="s">
        <v>133</v>
      </c>
      <c r="C88" s="14" t="s">
        <v>134</v>
      </c>
      <c r="D88" s="14"/>
      <c r="E88" s="14"/>
      <c r="F88" s="14"/>
      <c r="G88" s="14"/>
      <c r="H88" s="15">
        <v>1</v>
      </c>
      <c r="I88" s="15">
        <v>1</v>
      </c>
      <c r="J88" s="15">
        <v>1</v>
      </c>
      <c r="K88" s="15">
        <v>1</v>
      </c>
      <c r="L88" s="15">
        <v>1</v>
      </c>
      <c r="M88" s="15">
        <v>1</v>
      </c>
      <c r="N88" s="15">
        <v>1</v>
      </c>
      <c r="O88" s="15">
        <v>1</v>
      </c>
      <c r="P88" s="15">
        <v>1</v>
      </c>
      <c r="Q88" s="15">
        <v>1</v>
      </c>
      <c r="R88" s="15">
        <v>10</v>
      </c>
      <c r="S88" s="16"/>
      <c r="T88" s="16">
        <f>$T$89</f>
        <v>10</v>
      </c>
      <c r="U88" s="63"/>
      <c r="V88" s="63"/>
      <c r="W88" s="16">
        <f>ROUND($Z$88/$T$88,2)</f>
        <v>0</v>
      </c>
      <c r="X88" s="16">
        <f>ROUND($X$89,2)</f>
        <v>0</v>
      </c>
      <c r="Y88" s="16">
        <f>ROUND($Y$89,2)</f>
        <v>0</v>
      </c>
      <c r="Z88" s="16">
        <f>ROUND($Z$89,2)</f>
        <v>0</v>
      </c>
      <c r="AA88" s="68"/>
      <c r="AB88" s="68"/>
    </row>
    <row r="89" spans="1:28" s="17" customFormat="1" ht="11.1" customHeight="1" outlineLevel="7" x14ac:dyDescent="0.2">
      <c r="A89" s="18"/>
      <c r="B89" s="19" t="s">
        <v>21</v>
      </c>
      <c r="C89" s="20" t="s">
        <v>134</v>
      </c>
      <c r="D89" s="20"/>
      <c r="E89" s="20"/>
      <c r="F89" s="20"/>
      <c r="G89" s="20"/>
      <c r="H89" s="21">
        <v>1</v>
      </c>
      <c r="I89" s="21">
        <v>1</v>
      </c>
      <c r="J89" s="21">
        <v>1</v>
      </c>
      <c r="K89" s="21">
        <v>1</v>
      </c>
      <c r="L89" s="21">
        <v>1</v>
      </c>
      <c r="M89" s="21">
        <v>1</v>
      </c>
      <c r="N89" s="21">
        <v>1</v>
      </c>
      <c r="O89" s="21">
        <v>1</v>
      </c>
      <c r="P89" s="21">
        <v>1</v>
      </c>
      <c r="Q89" s="21">
        <v>1</v>
      </c>
      <c r="R89" s="21">
        <f>$H$89+$I$89+$J$89+$K$89+$L$89+$M$89+$N$89+$O$89+$P$89+$Q$89</f>
        <v>10</v>
      </c>
      <c r="S89" s="21">
        <v>1</v>
      </c>
      <c r="T89" s="22">
        <f>ROUND($R$89*$S$89,3)</f>
        <v>10</v>
      </c>
      <c r="U89" s="60"/>
      <c r="V89" s="61"/>
      <c r="W89" s="48">
        <f>ROUND($V$89+$U$89,2)</f>
        <v>0</v>
      </c>
      <c r="X89" s="22">
        <f>ROUND($R$89*$U$89,2)</f>
        <v>0</v>
      </c>
      <c r="Y89" s="22">
        <f>ROUND($T$89*$V$89,2)</f>
        <v>0</v>
      </c>
      <c r="Z89" s="22">
        <f>ROUND($Y$89+$X$89,2)</f>
        <v>0</v>
      </c>
      <c r="AA89" s="69"/>
      <c r="AB89" s="69"/>
    </row>
    <row r="90" spans="1:28" s="1" customFormat="1" ht="12" customHeight="1" outlineLevel="5" x14ac:dyDescent="0.2">
      <c r="A90" s="7"/>
      <c r="B90" s="8" t="s">
        <v>135</v>
      </c>
      <c r="C90" s="9"/>
      <c r="D90" s="9"/>
      <c r="E90" s="9"/>
      <c r="F90" s="9"/>
      <c r="G90" s="9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62"/>
      <c r="V90" s="62"/>
      <c r="W90" s="10"/>
      <c r="X90" s="10">
        <f>ROUND($X$92+$X$93,2)</f>
        <v>0</v>
      </c>
      <c r="Y90" s="10">
        <f>ROUND($Y$92+$Y$93,2)</f>
        <v>0</v>
      </c>
      <c r="Z90" s="10">
        <f>ROUND($Z$92+$Z$93,2)</f>
        <v>0</v>
      </c>
      <c r="AA90" s="62"/>
      <c r="AB90" s="62"/>
    </row>
    <row r="91" spans="1:28" s="11" customFormat="1" ht="21.95" customHeight="1" outlineLevel="6" x14ac:dyDescent="0.15">
      <c r="A91" s="12">
        <v>53</v>
      </c>
      <c r="B91" s="13" t="s">
        <v>136</v>
      </c>
      <c r="C91" s="14" t="s">
        <v>61</v>
      </c>
      <c r="D91" s="14"/>
      <c r="E91" s="14"/>
      <c r="F91" s="14"/>
      <c r="G91" s="14"/>
      <c r="H91" s="15">
        <v>1.1499999999999999</v>
      </c>
      <c r="I91" s="15">
        <v>1.1100000000000001</v>
      </c>
      <c r="J91" s="15">
        <v>1.04</v>
      </c>
      <c r="K91" s="15">
        <v>1.28</v>
      </c>
      <c r="L91" s="15">
        <v>1.17</v>
      </c>
      <c r="M91" s="15">
        <v>9.1</v>
      </c>
      <c r="N91" s="15">
        <v>2.41</v>
      </c>
      <c r="O91" s="15">
        <v>11</v>
      </c>
      <c r="P91" s="15">
        <v>4.28</v>
      </c>
      <c r="Q91" s="15">
        <v>3.99</v>
      </c>
      <c r="R91" s="15">
        <v>36.53</v>
      </c>
      <c r="S91" s="16"/>
      <c r="T91" s="16">
        <f>$T$92</f>
        <v>36.53</v>
      </c>
      <c r="U91" s="63"/>
      <c r="V91" s="63"/>
      <c r="W91" s="16">
        <f>ROUND($Z$91/$T$91,2)</f>
        <v>0</v>
      </c>
      <c r="X91" s="16">
        <f>ROUND($X$92+$X$93,2)</f>
        <v>0</v>
      </c>
      <c r="Y91" s="16">
        <f>ROUND($Y$92+$Y$93,2)</f>
        <v>0</v>
      </c>
      <c r="Z91" s="16">
        <f>ROUND($Z$92+$Z$93,2)</f>
        <v>0</v>
      </c>
      <c r="AA91" s="68"/>
      <c r="AB91" s="68"/>
    </row>
    <row r="92" spans="1:28" s="17" customFormat="1" ht="11.1" customHeight="1" outlineLevel="7" x14ac:dyDescent="0.2">
      <c r="A92" s="18"/>
      <c r="B92" s="19" t="s">
        <v>21</v>
      </c>
      <c r="C92" s="20" t="s">
        <v>61</v>
      </c>
      <c r="D92" s="20"/>
      <c r="E92" s="20"/>
      <c r="F92" s="20"/>
      <c r="G92" s="20"/>
      <c r="H92" s="21">
        <v>1.1499999999999999</v>
      </c>
      <c r="I92" s="21">
        <v>1.1100000000000001</v>
      </c>
      <c r="J92" s="21">
        <v>1.04</v>
      </c>
      <c r="K92" s="21">
        <v>1.28</v>
      </c>
      <c r="L92" s="21">
        <v>1.17</v>
      </c>
      <c r="M92" s="21">
        <v>9.1</v>
      </c>
      <c r="N92" s="21">
        <v>2.41</v>
      </c>
      <c r="O92" s="21">
        <v>11</v>
      </c>
      <c r="P92" s="21">
        <v>4.28</v>
      </c>
      <c r="Q92" s="21">
        <v>3.99</v>
      </c>
      <c r="R92" s="21">
        <f>$H$92+$I$92+$J$92+$K$92+$L$92+$M$92+$N$92+$O$92+$P$92+$Q$92</f>
        <v>36.53</v>
      </c>
      <c r="S92" s="21">
        <v>1</v>
      </c>
      <c r="T92" s="22">
        <f>ROUND($R$92*$S$92,3)</f>
        <v>36.53</v>
      </c>
      <c r="U92" s="64"/>
      <c r="V92" s="61"/>
      <c r="W92" s="49">
        <f>ROUND($V$92+$U$92,2)</f>
        <v>0</v>
      </c>
      <c r="X92" s="22">
        <f>ROUND($R$92*$U$92,2)</f>
        <v>0</v>
      </c>
      <c r="Y92" s="22">
        <f>ROUND($T$92*$V$92,2)</f>
        <v>0</v>
      </c>
      <c r="Z92" s="22">
        <f>ROUND($Y$92+$X$92,2)</f>
        <v>0</v>
      </c>
      <c r="AA92" s="69"/>
      <c r="AB92" s="69"/>
    </row>
    <row r="93" spans="1:28" s="1" customFormat="1" ht="11.1" customHeight="1" outlineLevel="7" x14ac:dyDescent="0.2">
      <c r="A93" s="24"/>
      <c r="B93" s="25" t="s">
        <v>137</v>
      </c>
      <c r="C93" s="26" t="s">
        <v>61</v>
      </c>
      <c r="D93" s="26" t="s">
        <v>64</v>
      </c>
      <c r="E93" s="26"/>
      <c r="F93" s="26"/>
      <c r="G93" s="26"/>
      <c r="H93" s="27">
        <v>1.1499999999999999</v>
      </c>
      <c r="I93" s="27">
        <v>1.1100000000000001</v>
      </c>
      <c r="J93" s="27">
        <v>1.04</v>
      </c>
      <c r="K93" s="27">
        <v>1.28</v>
      </c>
      <c r="L93" s="27">
        <v>1.17</v>
      </c>
      <c r="M93" s="27">
        <v>9.1</v>
      </c>
      <c r="N93" s="27">
        <v>2.41</v>
      </c>
      <c r="O93" s="27">
        <v>11</v>
      </c>
      <c r="P93" s="27">
        <v>4.28</v>
      </c>
      <c r="Q93" s="27">
        <v>3.99</v>
      </c>
      <c r="R93" s="27">
        <f>$H$93+$I$93+$J$93+$K$93+$L$93+$M$93+$N$93+$O$93+$P$93+$Q$93</f>
        <v>36.53</v>
      </c>
      <c r="S93" s="31">
        <v>1.05</v>
      </c>
      <c r="T93" s="28">
        <f>ROUND($R$93*$S$93,3)</f>
        <v>38.356999999999999</v>
      </c>
      <c r="U93" s="65"/>
      <c r="V93" s="65"/>
      <c r="W93" s="28">
        <f>ROUND($V$93+$U$93,2)</f>
        <v>0</v>
      </c>
      <c r="X93" s="28">
        <f>ROUND($R$93*$U$93,2)</f>
        <v>0</v>
      </c>
      <c r="Y93" s="28">
        <f>ROUND($T$93*$V$93,2)</f>
        <v>0</v>
      </c>
      <c r="Z93" s="28">
        <f>ROUND($Y$93+$X$93,2)</f>
        <v>0</v>
      </c>
      <c r="AA93" s="70" t="s">
        <v>138</v>
      </c>
      <c r="AB93" s="70"/>
    </row>
    <row r="94" spans="1:28" s="1" customFormat="1" ht="12" customHeight="1" outlineLevel="5" x14ac:dyDescent="0.2">
      <c r="A94" s="7"/>
      <c r="B94" s="8" t="s">
        <v>139</v>
      </c>
      <c r="C94" s="9"/>
      <c r="D94" s="9"/>
      <c r="E94" s="9"/>
      <c r="F94" s="9"/>
      <c r="G94" s="9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62"/>
      <c r="V94" s="62"/>
      <c r="W94" s="10"/>
      <c r="X94" s="10">
        <f>ROUND($X$97+$X$100+$X$102+$X$104+$X$106+$X$108+$X$110+$X$112+$X$114+$X$117+$X$119,2)</f>
        <v>0</v>
      </c>
      <c r="Y94" s="10">
        <f>ROUND($Y$97+$Y$100+$Y$102+$Y$104+$Y$106+$Y$108+$Y$110+$Y$112+$Y$114+$Y$117+$Y$119,2)</f>
        <v>0</v>
      </c>
      <c r="Z94" s="10">
        <f>ROUND($Z$97+$Z$100+$Z$102+$Z$104+$Z$106+$Z$108+$Z$110+$Z$112+$Z$114+$Z$117+$Z$119,2)</f>
        <v>0</v>
      </c>
      <c r="AA94" s="62"/>
      <c r="AB94" s="62"/>
    </row>
    <row r="95" spans="1:28" s="1" customFormat="1" ht="12" customHeight="1" outlineLevel="6" x14ac:dyDescent="0.2">
      <c r="A95" s="7"/>
      <c r="B95" s="8" t="s">
        <v>140</v>
      </c>
      <c r="C95" s="9"/>
      <c r="D95" s="9"/>
      <c r="E95" s="9"/>
      <c r="F95" s="9"/>
      <c r="G95" s="9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62"/>
      <c r="V95" s="62"/>
      <c r="W95" s="10"/>
      <c r="X95" s="10">
        <f>ROUND($X$97,2)</f>
        <v>0</v>
      </c>
      <c r="Y95" s="10">
        <f>ROUND($Y$97,2)</f>
        <v>0</v>
      </c>
      <c r="Z95" s="10">
        <f>ROUND($Z$97,2)</f>
        <v>0</v>
      </c>
      <c r="AA95" s="62"/>
      <c r="AB95" s="62"/>
    </row>
    <row r="96" spans="1:28" s="11" customFormat="1" ht="21.95" customHeight="1" outlineLevel="7" x14ac:dyDescent="0.15">
      <c r="A96" s="12">
        <v>54</v>
      </c>
      <c r="B96" s="13" t="s">
        <v>141</v>
      </c>
      <c r="C96" s="14" t="s">
        <v>58</v>
      </c>
      <c r="D96" s="14"/>
      <c r="E96" s="14"/>
      <c r="F96" s="14"/>
      <c r="G96" s="14"/>
      <c r="H96" s="15">
        <v>2</v>
      </c>
      <c r="I96" s="15">
        <v>4</v>
      </c>
      <c r="J96" s="15">
        <v>3</v>
      </c>
      <c r="K96" s="15">
        <v>3</v>
      </c>
      <c r="L96" s="15">
        <v>2</v>
      </c>
      <c r="M96" s="15">
        <v>2</v>
      </c>
      <c r="N96" s="15">
        <v>4</v>
      </c>
      <c r="O96" s="15">
        <v>2</v>
      </c>
      <c r="P96" s="15">
        <v>2</v>
      </c>
      <c r="Q96" s="15">
        <v>3</v>
      </c>
      <c r="R96" s="15">
        <v>27</v>
      </c>
      <c r="S96" s="16"/>
      <c r="T96" s="16">
        <f>$T$97</f>
        <v>27</v>
      </c>
      <c r="U96" s="63"/>
      <c r="V96" s="63"/>
      <c r="W96" s="16">
        <f>ROUND($Z$96/$T$96,2)</f>
        <v>0</v>
      </c>
      <c r="X96" s="16">
        <f>ROUND($X$97,2)</f>
        <v>0</v>
      </c>
      <c r="Y96" s="16">
        <f>ROUND($Y$97,2)</f>
        <v>0</v>
      </c>
      <c r="Z96" s="16">
        <f>ROUND($Z$97,2)</f>
        <v>0</v>
      </c>
      <c r="AA96" s="68" t="s">
        <v>59</v>
      </c>
      <c r="AB96" s="68"/>
    </row>
    <row r="97" spans="1:28" s="17" customFormat="1" ht="11.1" customHeight="1" outlineLevel="7" x14ac:dyDescent="0.2">
      <c r="A97" s="18"/>
      <c r="B97" s="19" t="s">
        <v>21</v>
      </c>
      <c r="C97" s="20" t="s">
        <v>58</v>
      </c>
      <c r="D97" s="20"/>
      <c r="E97" s="20"/>
      <c r="F97" s="20"/>
      <c r="G97" s="20"/>
      <c r="H97" s="21">
        <v>2</v>
      </c>
      <c r="I97" s="21">
        <v>4</v>
      </c>
      <c r="J97" s="21">
        <v>3</v>
      </c>
      <c r="K97" s="21">
        <v>3</v>
      </c>
      <c r="L97" s="21">
        <v>2</v>
      </c>
      <c r="M97" s="21">
        <v>2</v>
      </c>
      <c r="N97" s="21">
        <v>4</v>
      </c>
      <c r="O97" s="21">
        <v>2</v>
      </c>
      <c r="P97" s="21">
        <v>2</v>
      </c>
      <c r="Q97" s="21">
        <v>3</v>
      </c>
      <c r="R97" s="21">
        <f>$H$97+$I$97+$J$97+$K$97+$L$97+$M$97+$N$97+$O$97+$P$97+$Q$97</f>
        <v>27</v>
      </c>
      <c r="S97" s="21">
        <v>1</v>
      </c>
      <c r="T97" s="22">
        <f>ROUND($R$97*$S$97,3)</f>
        <v>27</v>
      </c>
      <c r="U97" s="64"/>
      <c r="V97" s="61"/>
      <c r="W97" s="49">
        <f>ROUND($V$97+$U$97,2)</f>
        <v>0</v>
      </c>
      <c r="X97" s="22">
        <f>ROUND($R$97*$U$97,2)</f>
        <v>0</v>
      </c>
      <c r="Y97" s="22">
        <f>ROUND($T$97*$V$97,2)</f>
        <v>0</v>
      </c>
      <c r="Z97" s="22">
        <f>ROUND($Y$97+$X$97,2)</f>
        <v>0</v>
      </c>
      <c r="AA97" s="69"/>
      <c r="AB97" s="69"/>
    </row>
    <row r="98" spans="1:28" s="1" customFormat="1" ht="12" customHeight="1" outlineLevel="6" x14ac:dyDescent="0.2">
      <c r="A98" s="7"/>
      <c r="B98" s="8" t="s">
        <v>142</v>
      </c>
      <c r="C98" s="9"/>
      <c r="D98" s="9"/>
      <c r="E98" s="9"/>
      <c r="F98" s="9"/>
      <c r="G98" s="9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62"/>
      <c r="V98" s="62"/>
      <c r="W98" s="10"/>
      <c r="X98" s="10">
        <f>ROUND($X$100+$X$102+$X$104+$X$106+$X$108+$X$110+$X$112+$X$114,2)</f>
        <v>0</v>
      </c>
      <c r="Y98" s="10">
        <f>ROUND($Y$100+$Y$102+$Y$104+$Y$106+$Y$108+$Y$110+$Y$112+$Y$114,2)</f>
        <v>0</v>
      </c>
      <c r="Z98" s="10">
        <f>ROUND($Z$100+$Z$102+$Z$104+$Z$106+$Z$108+$Z$110+$Z$112+$Z$114,2)</f>
        <v>0</v>
      </c>
      <c r="AA98" s="62"/>
      <c r="AB98" s="62"/>
    </row>
    <row r="99" spans="1:28" s="11" customFormat="1" ht="21.95" customHeight="1" outlineLevel="7" x14ac:dyDescent="0.15">
      <c r="A99" s="12">
        <v>55</v>
      </c>
      <c r="B99" s="13" t="s">
        <v>143</v>
      </c>
      <c r="C99" s="14" t="s">
        <v>58</v>
      </c>
      <c r="D99" s="14"/>
      <c r="E99" s="14"/>
      <c r="F99" s="14"/>
      <c r="G99" s="14"/>
      <c r="H99" s="15">
        <v>21</v>
      </c>
      <c r="I99" s="15">
        <v>28</v>
      </c>
      <c r="J99" s="15">
        <v>21</v>
      </c>
      <c r="K99" s="15">
        <v>28</v>
      </c>
      <c r="L99" s="15">
        <v>18</v>
      </c>
      <c r="M99" s="15">
        <v>15</v>
      </c>
      <c r="N99" s="15">
        <v>20</v>
      </c>
      <c r="O99" s="15">
        <v>15</v>
      </c>
      <c r="P99" s="15">
        <v>18</v>
      </c>
      <c r="Q99" s="15">
        <v>28</v>
      </c>
      <c r="R99" s="15">
        <v>212</v>
      </c>
      <c r="S99" s="16"/>
      <c r="T99" s="16">
        <f>$T$100</f>
        <v>212</v>
      </c>
      <c r="U99" s="63"/>
      <c r="V99" s="63"/>
      <c r="W99" s="16">
        <f>ROUND($Z$99/$T$99,2)</f>
        <v>0</v>
      </c>
      <c r="X99" s="16">
        <f>ROUND($X$100,2)</f>
        <v>0</v>
      </c>
      <c r="Y99" s="16">
        <f>ROUND($Y$100,2)</f>
        <v>0</v>
      </c>
      <c r="Z99" s="16">
        <f>ROUND($Z$100,2)</f>
        <v>0</v>
      </c>
      <c r="AA99" s="68" t="s">
        <v>59</v>
      </c>
      <c r="AB99" s="68"/>
    </row>
    <row r="100" spans="1:28" s="17" customFormat="1" ht="11.1" customHeight="1" outlineLevel="7" x14ac:dyDescent="0.2">
      <c r="A100" s="18"/>
      <c r="B100" s="19" t="s">
        <v>21</v>
      </c>
      <c r="C100" s="20" t="s">
        <v>58</v>
      </c>
      <c r="D100" s="20"/>
      <c r="E100" s="20"/>
      <c r="F100" s="20"/>
      <c r="G100" s="20"/>
      <c r="H100" s="21">
        <v>21</v>
      </c>
      <c r="I100" s="21">
        <v>28</v>
      </c>
      <c r="J100" s="21">
        <v>21</v>
      </c>
      <c r="K100" s="21">
        <v>28</v>
      </c>
      <c r="L100" s="21">
        <v>18</v>
      </c>
      <c r="M100" s="21">
        <v>15</v>
      </c>
      <c r="N100" s="21">
        <v>20</v>
      </c>
      <c r="O100" s="21">
        <v>15</v>
      </c>
      <c r="P100" s="21">
        <v>18</v>
      </c>
      <c r="Q100" s="21">
        <v>28</v>
      </c>
      <c r="R100" s="21">
        <f>$H$100+$I$100+$J$100+$K$100+$L$100+$M$100+$N$100+$O$100+$P$100+$Q$100</f>
        <v>212</v>
      </c>
      <c r="S100" s="21">
        <v>1</v>
      </c>
      <c r="T100" s="22">
        <f>ROUND($R$100*$S$100,3)</f>
        <v>212</v>
      </c>
      <c r="U100" s="60"/>
      <c r="V100" s="61"/>
      <c r="W100" s="48">
        <f>ROUND($V$100+$U$100,2)</f>
        <v>0</v>
      </c>
      <c r="X100" s="22">
        <f>ROUND($R$100*$U$100,2)</f>
        <v>0</v>
      </c>
      <c r="Y100" s="22">
        <f>ROUND($T$100*$V$100,2)</f>
        <v>0</v>
      </c>
      <c r="Z100" s="22">
        <f>ROUND($Y$100+$X$100,2)</f>
        <v>0</v>
      </c>
      <c r="AA100" s="69"/>
      <c r="AB100" s="69"/>
    </row>
    <row r="101" spans="1:28" s="11" customFormat="1" ht="21.95" customHeight="1" outlineLevel="7" x14ac:dyDescent="0.15">
      <c r="A101" s="12">
        <v>56</v>
      </c>
      <c r="B101" s="13" t="s">
        <v>144</v>
      </c>
      <c r="C101" s="14" t="s">
        <v>58</v>
      </c>
      <c r="D101" s="14"/>
      <c r="E101" s="14"/>
      <c r="F101" s="14"/>
      <c r="G101" s="14"/>
      <c r="H101" s="15">
        <v>47</v>
      </c>
      <c r="I101" s="15">
        <v>56</v>
      </c>
      <c r="J101" s="15">
        <v>51</v>
      </c>
      <c r="K101" s="15">
        <v>77</v>
      </c>
      <c r="L101" s="15">
        <v>49</v>
      </c>
      <c r="M101" s="15">
        <v>81</v>
      </c>
      <c r="N101" s="15">
        <v>55</v>
      </c>
      <c r="O101" s="15">
        <v>81</v>
      </c>
      <c r="P101" s="15">
        <v>49</v>
      </c>
      <c r="Q101" s="15">
        <v>77</v>
      </c>
      <c r="R101" s="15">
        <v>623</v>
      </c>
      <c r="S101" s="16"/>
      <c r="T101" s="16">
        <f>$T$102</f>
        <v>623</v>
      </c>
      <c r="U101" s="63"/>
      <c r="V101" s="63"/>
      <c r="W101" s="16">
        <f>ROUND($Z$101/$T$101,2)</f>
        <v>0</v>
      </c>
      <c r="X101" s="16">
        <f>ROUND($X$102,2)</f>
        <v>0</v>
      </c>
      <c r="Y101" s="16">
        <f>ROUND($Y$102,2)</f>
        <v>0</v>
      </c>
      <c r="Z101" s="16">
        <f>ROUND($Z$102,2)</f>
        <v>0</v>
      </c>
      <c r="AA101" s="68" t="s">
        <v>59</v>
      </c>
      <c r="AB101" s="68"/>
    </row>
    <row r="102" spans="1:28" s="17" customFormat="1" ht="11.1" customHeight="1" outlineLevel="7" x14ac:dyDescent="0.2">
      <c r="A102" s="18"/>
      <c r="B102" s="19" t="s">
        <v>21</v>
      </c>
      <c r="C102" s="20" t="s">
        <v>58</v>
      </c>
      <c r="D102" s="20"/>
      <c r="E102" s="20"/>
      <c r="F102" s="20"/>
      <c r="G102" s="20"/>
      <c r="H102" s="21">
        <v>47</v>
      </c>
      <c r="I102" s="21">
        <v>56</v>
      </c>
      <c r="J102" s="21">
        <v>51</v>
      </c>
      <c r="K102" s="21">
        <v>77</v>
      </c>
      <c r="L102" s="21">
        <v>49</v>
      </c>
      <c r="M102" s="21">
        <v>81</v>
      </c>
      <c r="N102" s="21">
        <v>55</v>
      </c>
      <c r="O102" s="21">
        <v>81</v>
      </c>
      <c r="P102" s="21">
        <v>49</v>
      </c>
      <c r="Q102" s="21">
        <v>77</v>
      </c>
      <c r="R102" s="21">
        <f>$H$102+$I$102+$J$102+$K$102+$L$102+$M$102+$N$102+$O$102+$P$102+$Q$102</f>
        <v>623</v>
      </c>
      <c r="S102" s="21">
        <v>1</v>
      </c>
      <c r="T102" s="22">
        <f>ROUND($R$102*$S$102,3)</f>
        <v>623</v>
      </c>
      <c r="U102" s="60"/>
      <c r="V102" s="61"/>
      <c r="W102" s="48">
        <f>ROUND($V$102+$U$102,2)</f>
        <v>0</v>
      </c>
      <c r="X102" s="22">
        <f>ROUND($R$102*$U$102,2)</f>
        <v>0</v>
      </c>
      <c r="Y102" s="22">
        <f>ROUND($T$102*$V$102,2)</f>
        <v>0</v>
      </c>
      <c r="Z102" s="22">
        <f>ROUND($Y$102+$X$102,2)</f>
        <v>0</v>
      </c>
      <c r="AA102" s="69"/>
      <c r="AB102" s="69"/>
    </row>
    <row r="103" spans="1:28" s="11" customFormat="1" ht="21.95" customHeight="1" outlineLevel="7" x14ac:dyDescent="0.15">
      <c r="A103" s="12">
        <v>57</v>
      </c>
      <c r="B103" s="13" t="s">
        <v>145</v>
      </c>
      <c r="C103" s="14" t="s">
        <v>58</v>
      </c>
      <c r="D103" s="14"/>
      <c r="E103" s="14"/>
      <c r="F103" s="14"/>
      <c r="G103" s="14"/>
      <c r="H103" s="15">
        <v>10</v>
      </c>
      <c r="I103" s="15">
        <v>15</v>
      </c>
      <c r="J103" s="15">
        <v>16</v>
      </c>
      <c r="K103" s="15">
        <v>21</v>
      </c>
      <c r="L103" s="15">
        <v>15</v>
      </c>
      <c r="M103" s="15">
        <v>22</v>
      </c>
      <c r="N103" s="15">
        <v>14</v>
      </c>
      <c r="O103" s="15">
        <v>22</v>
      </c>
      <c r="P103" s="15">
        <v>15</v>
      </c>
      <c r="Q103" s="15">
        <v>21</v>
      </c>
      <c r="R103" s="15">
        <v>171</v>
      </c>
      <c r="S103" s="16"/>
      <c r="T103" s="16">
        <f>$T$104</f>
        <v>171</v>
      </c>
      <c r="U103" s="63"/>
      <c r="V103" s="63"/>
      <c r="W103" s="16">
        <f>ROUND($Z$103/$T$103,2)</f>
        <v>0</v>
      </c>
      <c r="X103" s="16">
        <f>ROUND($X$104,2)</f>
        <v>0</v>
      </c>
      <c r="Y103" s="16">
        <f>ROUND($Y$104,2)</f>
        <v>0</v>
      </c>
      <c r="Z103" s="16">
        <f>ROUND($Z$104,2)</f>
        <v>0</v>
      </c>
      <c r="AA103" s="68" t="s">
        <v>59</v>
      </c>
      <c r="AB103" s="68"/>
    </row>
    <row r="104" spans="1:28" s="17" customFormat="1" ht="11.1" customHeight="1" outlineLevel="7" x14ac:dyDescent="0.2">
      <c r="A104" s="18"/>
      <c r="B104" s="19" t="s">
        <v>21</v>
      </c>
      <c r="C104" s="20" t="s">
        <v>58</v>
      </c>
      <c r="D104" s="20"/>
      <c r="E104" s="20"/>
      <c r="F104" s="20"/>
      <c r="G104" s="20"/>
      <c r="H104" s="21">
        <v>10</v>
      </c>
      <c r="I104" s="21">
        <v>15</v>
      </c>
      <c r="J104" s="21">
        <v>16</v>
      </c>
      <c r="K104" s="21">
        <v>21</v>
      </c>
      <c r="L104" s="21">
        <v>15</v>
      </c>
      <c r="M104" s="21">
        <v>22</v>
      </c>
      <c r="N104" s="21">
        <v>14</v>
      </c>
      <c r="O104" s="21">
        <v>22</v>
      </c>
      <c r="P104" s="21">
        <v>15</v>
      </c>
      <c r="Q104" s="21">
        <v>21</v>
      </c>
      <c r="R104" s="21">
        <f>$H$104+$I$104+$J$104+$K$104+$L$104+$M$104+$N$104+$O$104+$P$104+$Q$104</f>
        <v>171</v>
      </c>
      <c r="S104" s="21">
        <v>1</v>
      </c>
      <c r="T104" s="22">
        <f>ROUND($R$104*$S$104,3)</f>
        <v>171</v>
      </c>
      <c r="U104" s="60"/>
      <c r="V104" s="61"/>
      <c r="W104" s="48">
        <f>ROUND($V$104+$U$104,2)</f>
        <v>0</v>
      </c>
      <c r="X104" s="22">
        <f>ROUND($R$104*$U$104,2)</f>
        <v>0</v>
      </c>
      <c r="Y104" s="22">
        <f>ROUND($T$104*$V$104,2)</f>
        <v>0</v>
      </c>
      <c r="Z104" s="22">
        <f>ROUND($Y$104+$X$104,2)</f>
        <v>0</v>
      </c>
      <c r="AA104" s="69"/>
      <c r="AB104" s="69"/>
    </row>
    <row r="105" spans="1:28" s="11" customFormat="1" ht="21.95" customHeight="1" outlineLevel="7" x14ac:dyDescent="0.15">
      <c r="A105" s="12">
        <v>58</v>
      </c>
      <c r="B105" s="13" t="s">
        <v>146</v>
      </c>
      <c r="C105" s="14" t="s">
        <v>58</v>
      </c>
      <c r="D105" s="14"/>
      <c r="E105" s="14"/>
      <c r="F105" s="14"/>
      <c r="G105" s="14"/>
      <c r="H105" s="15">
        <v>18</v>
      </c>
      <c r="I105" s="15">
        <v>17</v>
      </c>
      <c r="J105" s="15">
        <v>25</v>
      </c>
      <c r="K105" s="15">
        <v>30</v>
      </c>
      <c r="L105" s="15">
        <v>23</v>
      </c>
      <c r="M105" s="15">
        <v>29</v>
      </c>
      <c r="N105" s="15">
        <v>21</v>
      </c>
      <c r="O105" s="15">
        <v>29</v>
      </c>
      <c r="P105" s="15">
        <v>23</v>
      </c>
      <c r="Q105" s="15">
        <v>30</v>
      </c>
      <c r="R105" s="15">
        <v>245</v>
      </c>
      <c r="S105" s="16"/>
      <c r="T105" s="16">
        <f>$T$106</f>
        <v>245</v>
      </c>
      <c r="U105" s="63"/>
      <c r="V105" s="63"/>
      <c r="W105" s="16">
        <f>ROUND($Z$105/$T$105,2)</f>
        <v>0</v>
      </c>
      <c r="X105" s="16">
        <f>ROUND($X$106,2)</f>
        <v>0</v>
      </c>
      <c r="Y105" s="16">
        <f>ROUND($Y$106,2)</f>
        <v>0</v>
      </c>
      <c r="Z105" s="16">
        <f>ROUND($Z$106,2)</f>
        <v>0</v>
      </c>
      <c r="AA105" s="68" t="s">
        <v>59</v>
      </c>
      <c r="AB105" s="68"/>
    </row>
    <row r="106" spans="1:28" s="17" customFormat="1" ht="11.1" customHeight="1" outlineLevel="7" x14ac:dyDescent="0.2">
      <c r="A106" s="18"/>
      <c r="B106" s="19" t="s">
        <v>21</v>
      </c>
      <c r="C106" s="20" t="s">
        <v>58</v>
      </c>
      <c r="D106" s="20"/>
      <c r="E106" s="20"/>
      <c r="F106" s="20"/>
      <c r="G106" s="20"/>
      <c r="H106" s="21">
        <v>18</v>
      </c>
      <c r="I106" s="21">
        <v>17</v>
      </c>
      <c r="J106" s="21">
        <v>25</v>
      </c>
      <c r="K106" s="21">
        <v>30</v>
      </c>
      <c r="L106" s="21">
        <v>23</v>
      </c>
      <c r="M106" s="21">
        <v>29</v>
      </c>
      <c r="N106" s="21">
        <v>21</v>
      </c>
      <c r="O106" s="21">
        <v>29</v>
      </c>
      <c r="P106" s="21">
        <v>23</v>
      </c>
      <c r="Q106" s="21">
        <v>30</v>
      </c>
      <c r="R106" s="21">
        <f>$H$106+$I$106+$J$106+$K$106+$L$106+$M$106+$N$106+$O$106+$P$106+$Q$106</f>
        <v>245</v>
      </c>
      <c r="S106" s="21">
        <v>1</v>
      </c>
      <c r="T106" s="22">
        <f>ROUND($R$106*$S$106,3)</f>
        <v>245</v>
      </c>
      <c r="U106" s="60"/>
      <c r="V106" s="61"/>
      <c r="W106" s="48">
        <f>ROUND($V$106+$U$106,2)</f>
        <v>0</v>
      </c>
      <c r="X106" s="22">
        <f>ROUND($R$106*$U$106,2)</f>
        <v>0</v>
      </c>
      <c r="Y106" s="22">
        <f>ROUND($T$106*$V$106,2)</f>
        <v>0</v>
      </c>
      <c r="Z106" s="22">
        <f>ROUND($Y$106+$X$106,2)</f>
        <v>0</v>
      </c>
      <c r="AA106" s="69"/>
      <c r="AB106" s="69"/>
    </row>
    <row r="107" spans="1:28" s="11" customFormat="1" ht="21.95" customHeight="1" outlineLevel="7" x14ac:dyDescent="0.15">
      <c r="A107" s="12">
        <v>59</v>
      </c>
      <c r="B107" s="13" t="s">
        <v>147</v>
      </c>
      <c r="C107" s="14" t="s">
        <v>58</v>
      </c>
      <c r="D107" s="14"/>
      <c r="E107" s="14"/>
      <c r="F107" s="14"/>
      <c r="G107" s="14"/>
      <c r="H107" s="15">
        <v>30</v>
      </c>
      <c r="I107" s="15">
        <v>48</v>
      </c>
      <c r="J107" s="15">
        <v>43</v>
      </c>
      <c r="K107" s="15">
        <v>53</v>
      </c>
      <c r="L107" s="15">
        <v>18</v>
      </c>
      <c r="M107" s="15">
        <v>12</v>
      </c>
      <c r="N107" s="15">
        <v>12</v>
      </c>
      <c r="O107" s="15">
        <v>12</v>
      </c>
      <c r="P107" s="15">
        <v>18</v>
      </c>
      <c r="Q107" s="15">
        <v>53</v>
      </c>
      <c r="R107" s="15">
        <v>299</v>
      </c>
      <c r="S107" s="16"/>
      <c r="T107" s="16">
        <f>$T$108</f>
        <v>299</v>
      </c>
      <c r="U107" s="63"/>
      <c r="V107" s="63"/>
      <c r="W107" s="16">
        <f>ROUND($Z$107/$T$107,2)</f>
        <v>0</v>
      </c>
      <c r="X107" s="16">
        <f>ROUND($X$108,2)</f>
        <v>0</v>
      </c>
      <c r="Y107" s="16">
        <f>ROUND($Y$108,2)</f>
        <v>0</v>
      </c>
      <c r="Z107" s="16">
        <f>ROUND($Z$108,2)</f>
        <v>0</v>
      </c>
      <c r="AA107" s="68" t="s">
        <v>59</v>
      </c>
      <c r="AB107" s="68"/>
    </row>
    <row r="108" spans="1:28" s="17" customFormat="1" ht="11.1" customHeight="1" outlineLevel="7" x14ac:dyDescent="0.2">
      <c r="A108" s="18"/>
      <c r="B108" s="19" t="s">
        <v>21</v>
      </c>
      <c r="C108" s="20" t="s">
        <v>58</v>
      </c>
      <c r="D108" s="20"/>
      <c r="E108" s="20"/>
      <c r="F108" s="20"/>
      <c r="G108" s="20"/>
      <c r="H108" s="21">
        <v>30</v>
      </c>
      <c r="I108" s="21">
        <v>48</v>
      </c>
      <c r="J108" s="21">
        <v>43</v>
      </c>
      <c r="K108" s="21">
        <v>53</v>
      </c>
      <c r="L108" s="21">
        <v>18</v>
      </c>
      <c r="M108" s="21">
        <v>12</v>
      </c>
      <c r="N108" s="21">
        <v>12</v>
      </c>
      <c r="O108" s="21">
        <v>12</v>
      </c>
      <c r="P108" s="21">
        <v>18</v>
      </c>
      <c r="Q108" s="21">
        <v>53</v>
      </c>
      <c r="R108" s="21">
        <f>$H$108+$I$108+$J$108+$K$108+$L$108+$M$108+$N$108+$O$108+$P$108+$Q$108</f>
        <v>299</v>
      </c>
      <c r="S108" s="21">
        <v>1</v>
      </c>
      <c r="T108" s="22">
        <f>ROUND($R$108*$S$108,3)</f>
        <v>299</v>
      </c>
      <c r="U108" s="60"/>
      <c r="V108" s="61"/>
      <c r="W108" s="48">
        <f>ROUND($V$108+$U$108,2)</f>
        <v>0</v>
      </c>
      <c r="X108" s="22">
        <f>ROUND($R$108*$U$108,2)</f>
        <v>0</v>
      </c>
      <c r="Y108" s="22">
        <f>ROUND($T$108*$V$108,2)</f>
        <v>0</v>
      </c>
      <c r="Z108" s="22">
        <f>ROUND($Y$108+$X$108,2)</f>
        <v>0</v>
      </c>
      <c r="AA108" s="69"/>
      <c r="AB108" s="69"/>
    </row>
    <row r="109" spans="1:28" s="11" customFormat="1" ht="21.95" customHeight="1" outlineLevel="7" x14ac:dyDescent="0.15">
      <c r="A109" s="12">
        <v>60</v>
      </c>
      <c r="B109" s="13" t="s">
        <v>148</v>
      </c>
      <c r="C109" s="14" t="s">
        <v>58</v>
      </c>
      <c r="D109" s="14"/>
      <c r="E109" s="14"/>
      <c r="F109" s="14"/>
      <c r="G109" s="14"/>
      <c r="H109" s="15">
        <v>7</v>
      </c>
      <c r="I109" s="16"/>
      <c r="J109" s="16"/>
      <c r="K109" s="16"/>
      <c r="L109" s="16"/>
      <c r="M109" s="16"/>
      <c r="N109" s="16"/>
      <c r="O109" s="16"/>
      <c r="P109" s="16"/>
      <c r="Q109" s="16"/>
      <c r="R109" s="15">
        <v>7</v>
      </c>
      <c r="S109" s="16"/>
      <c r="T109" s="16">
        <f>$T$110</f>
        <v>7</v>
      </c>
      <c r="U109" s="63"/>
      <c r="V109" s="63"/>
      <c r="W109" s="16">
        <f>ROUND($Z$109/$T$109,2)</f>
        <v>0</v>
      </c>
      <c r="X109" s="16">
        <f>ROUND($X$110,2)</f>
        <v>0</v>
      </c>
      <c r="Y109" s="16">
        <f>ROUND($Y$110,2)</f>
        <v>0</v>
      </c>
      <c r="Z109" s="16">
        <f>ROUND($Z$110,2)</f>
        <v>0</v>
      </c>
      <c r="AA109" s="68" t="s">
        <v>59</v>
      </c>
      <c r="AB109" s="68"/>
    </row>
    <row r="110" spans="1:28" s="17" customFormat="1" ht="11.1" customHeight="1" outlineLevel="7" x14ac:dyDescent="0.2">
      <c r="A110" s="18"/>
      <c r="B110" s="19" t="s">
        <v>21</v>
      </c>
      <c r="C110" s="20" t="s">
        <v>58</v>
      </c>
      <c r="D110" s="20"/>
      <c r="E110" s="20"/>
      <c r="F110" s="20"/>
      <c r="G110" s="20"/>
      <c r="H110" s="21">
        <v>7</v>
      </c>
      <c r="I110" s="22"/>
      <c r="J110" s="22"/>
      <c r="K110" s="22"/>
      <c r="L110" s="22"/>
      <c r="M110" s="22"/>
      <c r="N110" s="22"/>
      <c r="O110" s="22"/>
      <c r="P110" s="22"/>
      <c r="Q110" s="22"/>
      <c r="R110" s="21">
        <f>$H$110+$I$110+$J$110+$K$110+$L$110+$M$110+$N$110+$O$110+$P$110+$Q$110</f>
        <v>7</v>
      </c>
      <c r="S110" s="21">
        <v>1</v>
      </c>
      <c r="T110" s="22">
        <f>ROUND($R$110*$S$110,3)</f>
        <v>7</v>
      </c>
      <c r="U110" s="60"/>
      <c r="V110" s="61"/>
      <c r="W110" s="48">
        <f>ROUND($V$110+$U$110,2)</f>
        <v>0</v>
      </c>
      <c r="X110" s="22">
        <f>ROUND($R$110*$U$110,2)</f>
        <v>0</v>
      </c>
      <c r="Y110" s="22">
        <f>ROUND($T$110*$V$110,2)</f>
        <v>0</v>
      </c>
      <c r="Z110" s="22">
        <f>ROUND($Y$110+$X$110,2)</f>
        <v>0</v>
      </c>
      <c r="AA110" s="69"/>
      <c r="AB110" s="69"/>
    </row>
    <row r="111" spans="1:28" s="11" customFormat="1" ht="21.95" customHeight="1" outlineLevel="7" x14ac:dyDescent="0.15">
      <c r="A111" s="12">
        <v>61</v>
      </c>
      <c r="B111" s="13" t="s">
        <v>149</v>
      </c>
      <c r="C111" s="14" t="s">
        <v>58</v>
      </c>
      <c r="D111" s="14"/>
      <c r="E111" s="14"/>
      <c r="F111" s="14"/>
      <c r="G111" s="14"/>
      <c r="H111" s="16"/>
      <c r="I111" s="16"/>
      <c r="J111" s="16"/>
      <c r="K111" s="16"/>
      <c r="L111" s="16"/>
      <c r="M111" s="15">
        <v>4</v>
      </c>
      <c r="N111" s="16"/>
      <c r="O111" s="15">
        <v>4</v>
      </c>
      <c r="P111" s="16"/>
      <c r="Q111" s="16"/>
      <c r="R111" s="15">
        <v>8</v>
      </c>
      <c r="S111" s="16"/>
      <c r="T111" s="16">
        <f>$T$112</f>
        <v>8</v>
      </c>
      <c r="U111" s="63"/>
      <c r="V111" s="63"/>
      <c r="W111" s="16">
        <f>ROUND($Z$111/$T$111,2)</f>
        <v>0</v>
      </c>
      <c r="X111" s="16">
        <f>ROUND($X$112,2)</f>
        <v>0</v>
      </c>
      <c r="Y111" s="16">
        <f>ROUND($Y$112,2)</f>
        <v>0</v>
      </c>
      <c r="Z111" s="16">
        <f>ROUND($Z$112,2)</f>
        <v>0</v>
      </c>
      <c r="AA111" s="68" t="s">
        <v>59</v>
      </c>
      <c r="AB111" s="68"/>
    </row>
    <row r="112" spans="1:28" s="17" customFormat="1" ht="11.1" customHeight="1" outlineLevel="7" x14ac:dyDescent="0.2">
      <c r="A112" s="18"/>
      <c r="B112" s="19" t="s">
        <v>21</v>
      </c>
      <c r="C112" s="20" t="s">
        <v>58</v>
      </c>
      <c r="D112" s="20"/>
      <c r="E112" s="20"/>
      <c r="F112" s="20"/>
      <c r="G112" s="20"/>
      <c r="H112" s="22"/>
      <c r="I112" s="22"/>
      <c r="J112" s="22"/>
      <c r="K112" s="22"/>
      <c r="L112" s="22"/>
      <c r="M112" s="21">
        <v>4</v>
      </c>
      <c r="N112" s="22"/>
      <c r="O112" s="21">
        <v>4</v>
      </c>
      <c r="P112" s="22"/>
      <c r="Q112" s="22"/>
      <c r="R112" s="21">
        <f>$H$112+$I$112+$J$112+$K$112+$L$112+$M$112+$N$112+$O$112+$P$112+$Q$112</f>
        <v>8</v>
      </c>
      <c r="S112" s="21">
        <v>1</v>
      </c>
      <c r="T112" s="22">
        <f>ROUND($R$112*$S$112,3)</f>
        <v>8</v>
      </c>
      <c r="U112" s="60"/>
      <c r="V112" s="61"/>
      <c r="W112" s="48">
        <f>ROUND($V$112+$U$112,2)</f>
        <v>0</v>
      </c>
      <c r="X112" s="22">
        <f>ROUND($R$112*$U$112,2)</f>
        <v>0</v>
      </c>
      <c r="Y112" s="22">
        <f>ROUND($T$112*$V$112,2)</f>
        <v>0</v>
      </c>
      <c r="Z112" s="22">
        <f>ROUND($Y$112+$X$112,2)</f>
        <v>0</v>
      </c>
      <c r="AA112" s="69"/>
      <c r="AB112" s="69"/>
    </row>
    <row r="113" spans="1:28" s="11" customFormat="1" ht="21.95" customHeight="1" outlineLevel="7" x14ac:dyDescent="0.15">
      <c r="A113" s="12">
        <v>62</v>
      </c>
      <c r="B113" s="13" t="s">
        <v>150</v>
      </c>
      <c r="C113" s="14" t="s">
        <v>58</v>
      </c>
      <c r="D113" s="14"/>
      <c r="E113" s="14"/>
      <c r="F113" s="14"/>
      <c r="G113" s="14"/>
      <c r="H113" s="16"/>
      <c r="I113" s="16"/>
      <c r="J113" s="16"/>
      <c r="K113" s="16"/>
      <c r="L113" s="16"/>
      <c r="M113" s="15">
        <v>4</v>
      </c>
      <c r="N113" s="16"/>
      <c r="O113" s="15">
        <v>4</v>
      </c>
      <c r="P113" s="16"/>
      <c r="Q113" s="16"/>
      <c r="R113" s="15">
        <v>8</v>
      </c>
      <c r="S113" s="16"/>
      <c r="T113" s="16">
        <f>$T$114</f>
        <v>8</v>
      </c>
      <c r="U113" s="63"/>
      <c r="V113" s="63"/>
      <c r="W113" s="16">
        <f>ROUND($Z$113/$T$113,2)</f>
        <v>0</v>
      </c>
      <c r="X113" s="16">
        <f>ROUND($X$114,2)</f>
        <v>0</v>
      </c>
      <c r="Y113" s="16">
        <f>ROUND($Y$114,2)</f>
        <v>0</v>
      </c>
      <c r="Z113" s="16">
        <f>ROUND($Z$114,2)</f>
        <v>0</v>
      </c>
      <c r="AA113" s="68" t="s">
        <v>59</v>
      </c>
      <c r="AB113" s="68"/>
    </row>
    <row r="114" spans="1:28" s="17" customFormat="1" ht="11.1" customHeight="1" outlineLevel="7" x14ac:dyDescent="0.2">
      <c r="A114" s="18"/>
      <c r="B114" s="19" t="s">
        <v>21</v>
      </c>
      <c r="C114" s="20" t="s">
        <v>58</v>
      </c>
      <c r="D114" s="20"/>
      <c r="E114" s="20"/>
      <c r="F114" s="20"/>
      <c r="G114" s="20"/>
      <c r="H114" s="22"/>
      <c r="I114" s="22"/>
      <c r="J114" s="22"/>
      <c r="K114" s="22"/>
      <c r="L114" s="22"/>
      <c r="M114" s="21">
        <v>4</v>
      </c>
      <c r="N114" s="22"/>
      <c r="O114" s="21">
        <v>4</v>
      </c>
      <c r="P114" s="22"/>
      <c r="Q114" s="22"/>
      <c r="R114" s="21">
        <f>$H$114+$I$114+$J$114+$K$114+$L$114+$M$114+$N$114+$O$114+$P$114+$Q$114</f>
        <v>8</v>
      </c>
      <c r="S114" s="21">
        <v>1</v>
      </c>
      <c r="T114" s="22">
        <f>ROUND($R$114*$S$114,3)</f>
        <v>8</v>
      </c>
      <c r="U114" s="60"/>
      <c r="V114" s="61"/>
      <c r="W114" s="48">
        <f>ROUND($V$114+$U$114,2)</f>
        <v>0</v>
      </c>
      <c r="X114" s="22">
        <f>ROUND($R$114*$U$114,2)</f>
        <v>0</v>
      </c>
      <c r="Y114" s="22">
        <f>ROUND($T$114*$V$114,2)</f>
        <v>0</v>
      </c>
      <c r="Z114" s="22">
        <f>ROUND($Y$114+$X$114,2)</f>
        <v>0</v>
      </c>
      <c r="AA114" s="69"/>
      <c r="AB114" s="69"/>
    </row>
    <row r="115" spans="1:28" s="1" customFormat="1" ht="12" customHeight="1" outlineLevel="6" x14ac:dyDescent="0.2">
      <c r="A115" s="7"/>
      <c r="B115" s="8" t="s">
        <v>151</v>
      </c>
      <c r="C115" s="9"/>
      <c r="D115" s="9"/>
      <c r="E115" s="9"/>
      <c r="F115" s="9"/>
      <c r="G115" s="9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62"/>
      <c r="V115" s="62"/>
      <c r="W115" s="10"/>
      <c r="X115" s="10">
        <f>ROUND($X$117+$X$119,2)</f>
        <v>0</v>
      </c>
      <c r="Y115" s="10">
        <f>ROUND($Y$117+$Y$119,2)</f>
        <v>0</v>
      </c>
      <c r="Z115" s="10">
        <f>ROUND($Z$117+$Z$119,2)</f>
        <v>0</v>
      </c>
      <c r="AA115" s="62"/>
      <c r="AB115" s="62"/>
    </row>
    <row r="116" spans="1:28" s="11" customFormat="1" ht="21.95" customHeight="1" outlineLevel="7" x14ac:dyDescent="0.15">
      <c r="A116" s="12">
        <v>63</v>
      </c>
      <c r="B116" s="13" t="s">
        <v>152</v>
      </c>
      <c r="C116" s="14" t="s">
        <v>58</v>
      </c>
      <c r="D116" s="14"/>
      <c r="E116" s="14"/>
      <c r="F116" s="14"/>
      <c r="G116" s="14"/>
      <c r="H116" s="15">
        <v>4</v>
      </c>
      <c r="I116" s="15">
        <v>3</v>
      </c>
      <c r="J116" s="15">
        <v>4</v>
      </c>
      <c r="K116" s="15">
        <v>9</v>
      </c>
      <c r="L116" s="15">
        <v>5</v>
      </c>
      <c r="M116" s="15">
        <v>8</v>
      </c>
      <c r="N116" s="15">
        <v>9</v>
      </c>
      <c r="O116" s="15">
        <v>8</v>
      </c>
      <c r="P116" s="15">
        <v>5</v>
      </c>
      <c r="Q116" s="15">
        <v>9</v>
      </c>
      <c r="R116" s="15">
        <v>64</v>
      </c>
      <c r="S116" s="16"/>
      <c r="T116" s="16">
        <f>$T$117</f>
        <v>64</v>
      </c>
      <c r="U116" s="63"/>
      <c r="V116" s="63"/>
      <c r="W116" s="16">
        <f>ROUND($Z$116/$T$116,2)</f>
        <v>0</v>
      </c>
      <c r="X116" s="16">
        <f>ROUND($X$117,2)</f>
        <v>0</v>
      </c>
      <c r="Y116" s="16">
        <f>ROUND($Y$117,2)</f>
        <v>0</v>
      </c>
      <c r="Z116" s="16">
        <f>ROUND($Z$117,2)</f>
        <v>0</v>
      </c>
      <c r="AA116" s="68" t="s">
        <v>59</v>
      </c>
      <c r="AB116" s="68"/>
    </row>
    <row r="117" spans="1:28" s="17" customFormat="1" ht="11.1" customHeight="1" outlineLevel="7" x14ac:dyDescent="0.2">
      <c r="A117" s="18"/>
      <c r="B117" s="19" t="s">
        <v>21</v>
      </c>
      <c r="C117" s="20" t="s">
        <v>58</v>
      </c>
      <c r="D117" s="20"/>
      <c r="E117" s="20"/>
      <c r="F117" s="20"/>
      <c r="G117" s="20"/>
      <c r="H117" s="21">
        <v>4</v>
      </c>
      <c r="I117" s="21">
        <v>3</v>
      </c>
      <c r="J117" s="21">
        <v>4</v>
      </c>
      <c r="K117" s="21">
        <v>9</v>
      </c>
      <c r="L117" s="21">
        <v>5</v>
      </c>
      <c r="M117" s="21">
        <v>8</v>
      </c>
      <c r="N117" s="21">
        <v>9</v>
      </c>
      <c r="O117" s="21">
        <v>8</v>
      </c>
      <c r="P117" s="21">
        <v>5</v>
      </c>
      <c r="Q117" s="21">
        <v>9</v>
      </c>
      <c r="R117" s="21">
        <f>$H$117+$I$117+$J$117+$K$117+$L$117+$M$117+$N$117+$O$117+$P$117+$Q$117</f>
        <v>64</v>
      </c>
      <c r="S117" s="21">
        <v>1</v>
      </c>
      <c r="T117" s="22">
        <f>ROUND($R$117*$S$117,3)</f>
        <v>64</v>
      </c>
      <c r="U117" s="60"/>
      <c r="V117" s="61"/>
      <c r="W117" s="48">
        <f>ROUND($V$117+$U$117,2)</f>
        <v>0</v>
      </c>
      <c r="X117" s="22">
        <f>ROUND($R$117*$U$117,2)</f>
        <v>0</v>
      </c>
      <c r="Y117" s="22">
        <f>ROUND($T$117*$V$117,2)</f>
        <v>0</v>
      </c>
      <c r="Z117" s="22">
        <f>ROUND($Y$117+$X$117,2)</f>
        <v>0</v>
      </c>
      <c r="AA117" s="69"/>
      <c r="AB117" s="69"/>
    </row>
    <row r="118" spans="1:28" s="11" customFormat="1" ht="21.95" customHeight="1" outlineLevel="7" x14ac:dyDescent="0.15">
      <c r="A118" s="12">
        <v>64</v>
      </c>
      <c r="B118" s="13" t="s">
        <v>153</v>
      </c>
      <c r="C118" s="14" t="s">
        <v>58</v>
      </c>
      <c r="D118" s="14"/>
      <c r="E118" s="14"/>
      <c r="F118" s="14"/>
      <c r="G118" s="14"/>
      <c r="H118" s="15">
        <v>2</v>
      </c>
      <c r="I118" s="16"/>
      <c r="J118" s="16"/>
      <c r="K118" s="16"/>
      <c r="L118" s="16"/>
      <c r="M118" s="15">
        <v>1</v>
      </c>
      <c r="N118" s="16"/>
      <c r="O118" s="15">
        <v>1</v>
      </c>
      <c r="P118" s="16"/>
      <c r="Q118" s="16"/>
      <c r="R118" s="15">
        <v>4</v>
      </c>
      <c r="S118" s="16"/>
      <c r="T118" s="16">
        <f>$T$119</f>
        <v>4</v>
      </c>
      <c r="U118" s="63"/>
      <c r="V118" s="63"/>
      <c r="W118" s="16">
        <f>ROUND($Z$118/$T$118,2)</f>
        <v>0</v>
      </c>
      <c r="X118" s="16">
        <f>ROUND($X$119,2)</f>
        <v>0</v>
      </c>
      <c r="Y118" s="16">
        <f>ROUND($Y$119,2)</f>
        <v>0</v>
      </c>
      <c r="Z118" s="16">
        <f>ROUND($Z$119,2)</f>
        <v>0</v>
      </c>
      <c r="AA118" s="68" t="s">
        <v>59</v>
      </c>
      <c r="AB118" s="68"/>
    </row>
    <row r="119" spans="1:28" s="17" customFormat="1" ht="11.1" customHeight="1" outlineLevel="7" x14ac:dyDescent="0.2">
      <c r="A119" s="18"/>
      <c r="B119" s="19" t="s">
        <v>21</v>
      </c>
      <c r="C119" s="20" t="s">
        <v>58</v>
      </c>
      <c r="D119" s="20"/>
      <c r="E119" s="20"/>
      <c r="F119" s="20"/>
      <c r="G119" s="20"/>
      <c r="H119" s="21">
        <v>2</v>
      </c>
      <c r="I119" s="22"/>
      <c r="J119" s="22"/>
      <c r="K119" s="22"/>
      <c r="L119" s="22"/>
      <c r="M119" s="21">
        <v>1</v>
      </c>
      <c r="N119" s="22"/>
      <c r="O119" s="21">
        <v>1</v>
      </c>
      <c r="P119" s="22"/>
      <c r="Q119" s="22"/>
      <c r="R119" s="21">
        <f>$H$119+$I$119+$J$119+$K$119+$L$119+$M$119+$N$119+$O$119+$P$119+$Q$119</f>
        <v>4</v>
      </c>
      <c r="S119" s="21">
        <v>1</v>
      </c>
      <c r="T119" s="22">
        <f>ROUND($R$119*$S$119,3)</f>
        <v>4</v>
      </c>
      <c r="U119" s="60"/>
      <c r="V119" s="61"/>
      <c r="W119" s="48">
        <f>ROUND($V$119+$U$119,2)</f>
        <v>0</v>
      </c>
      <c r="X119" s="22">
        <f>ROUND($R$119*$U$119,2)</f>
        <v>0</v>
      </c>
      <c r="Y119" s="22">
        <f>ROUND($T$119*$V$119,2)</f>
        <v>0</v>
      </c>
      <c r="Z119" s="22">
        <f>ROUND($Y$119+$X$119,2)</f>
        <v>0</v>
      </c>
      <c r="AA119" s="22"/>
      <c r="AB119" s="22"/>
    </row>
    <row r="120" spans="1:28" s="4" customFormat="1" ht="12" customHeight="1" x14ac:dyDescent="0.2">
      <c r="A120" s="32"/>
      <c r="B120" s="33" t="s">
        <v>154</v>
      </c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5"/>
      <c r="Y120" s="35"/>
      <c r="Z120" s="35">
        <f>ROUND($Z$13,2)</f>
        <v>0</v>
      </c>
      <c r="AA120" s="35"/>
      <c r="AB120" s="35"/>
    </row>
    <row r="121" spans="1:28" s="1" customFormat="1" ht="11.1" customHeight="1" x14ac:dyDescent="0.2">
      <c r="A121" s="36"/>
      <c r="B121" s="37" t="s">
        <v>155</v>
      </c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Z121" s="28"/>
      <c r="AA121" s="28"/>
      <c r="AB121" s="28"/>
    </row>
    <row r="122" spans="1:28" s="17" customFormat="1" ht="11.1" customHeight="1" x14ac:dyDescent="0.2">
      <c r="A122" s="39"/>
      <c r="B122" s="40" t="s">
        <v>156</v>
      </c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2">
        <f>ROUND($Y$13,2)</f>
        <v>0</v>
      </c>
      <c r="AA122" s="43"/>
      <c r="AB122" s="43"/>
    </row>
    <row r="123" spans="1:28" s="17" customFormat="1" ht="11.1" customHeight="1" x14ac:dyDescent="0.2">
      <c r="A123" s="39"/>
      <c r="B123" s="40" t="s">
        <v>157</v>
      </c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4">
        <f>ROUND($X$13,2)</f>
        <v>0</v>
      </c>
      <c r="AA123" s="22"/>
      <c r="AB123" s="22"/>
    </row>
    <row r="124" spans="1:28" s="17" customFormat="1" ht="11.1" customHeight="1" x14ac:dyDescent="0.2">
      <c r="A124" s="39"/>
      <c r="B124" s="40" t="s">
        <v>158</v>
      </c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4">
        <f>ROUND(($Z$120)*0.166666666666666,2)</f>
        <v>0</v>
      </c>
      <c r="AA124" s="22"/>
      <c r="AB124" s="22"/>
    </row>
    <row r="125" spans="1:28" s="1" customFormat="1" ht="44.1" customHeight="1" x14ac:dyDescent="0.2">
      <c r="A125" s="38"/>
      <c r="B125" s="45" t="s">
        <v>159</v>
      </c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41">
        <f>ROUND($X$126+$X$127+$X$128+$X$129+$X$130+$X$131+$X$132+$X$133+$X$134+$X$135+$X$136+$X$137,2)</f>
        <v>0</v>
      </c>
      <c r="Y125" s="41">
        <f>ROUND($Y$126+$Y$127+$Y$128+$Y$129+$Y$130+$Y$131+$Y$132+$Y$133+$Y$134+$Y$135+$Y$136+$Y$137,2)</f>
        <v>0</v>
      </c>
      <c r="Z125" s="41">
        <f>ROUND($Z$126+$Z$127+$Z$128+$Z$129+$Z$130+$Z$131+$Z$132+$Z$133+$Z$134+$Z$135+$Z$136+$Z$137,2)</f>
        <v>0</v>
      </c>
      <c r="AA125" s="38"/>
      <c r="AB125" s="38"/>
    </row>
    <row r="126" spans="1:28" s="1" customFormat="1" ht="11.1" customHeight="1" x14ac:dyDescent="0.2">
      <c r="A126" s="65"/>
      <c r="B126" s="65"/>
      <c r="C126" s="65"/>
      <c r="D126" s="71"/>
      <c r="E126" s="71"/>
      <c r="F126" s="71"/>
      <c r="G126" s="71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72">
        <f>$F$126+$G$126+$H$126+$I$126+$J$126+$K$126+$L$126+$M$126+$N$126+$O$126+$P$126+$Q$126</f>
        <v>0</v>
      </c>
      <c r="S126" s="73">
        <v>1</v>
      </c>
      <c r="T126" s="72">
        <f>ROUND($R$126*$S$126,3)</f>
        <v>0</v>
      </c>
      <c r="U126" s="65"/>
      <c r="V126" s="65"/>
      <c r="W126" s="72">
        <f>ROUND($V$126+$U$126,2)</f>
        <v>0</v>
      </c>
      <c r="X126" s="72">
        <f>ROUND($R$126*$U$126,2)</f>
        <v>0</v>
      </c>
      <c r="Y126" s="72">
        <f>ROUND($T$126*$V$126,2)</f>
        <v>0</v>
      </c>
      <c r="Z126" s="72">
        <f>ROUND($Y$126+$X$126,2)</f>
        <v>0</v>
      </c>
      <c r="AA126" s="71"/>
      <c r="AB126" s="65"/>
    </row>
    <row r="127" spans="1:28" s="1" customFormat="1" ht="11.1" customHeight="1" x14ac:dyDescent="0.2">
      <c r="A127" s="65"/>
      <c r="B127" s="65"/>
      <c r="C127" s="65"/>
      <c r="D127" s="71"/>
      <c r="E127" s="71"/>
      <c r="F127" s="71"/>
      <c r="G127" s="71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72">
        <f>$F$127+$G$127+$H$127+$I$127+$J$127+$K$127+$L$127+$M$127+$N$127+$O$127+$P$127+$Q$127</f>
        <v>0</v>
      </c>
      <c r="S127" s="73">
        <v>1</v>
      </c>
      <c r="T127" s="72">
        <f>ROUND($R$127*$S$127,3)</f>
        <v>0</v>
      </c>
      <c r="U127" s="65"/>
      <c r="V127" s="65"/>
      <c r="W127" s="72">
        <f>ROUND($V$127+$U$127,2)</f>
        <v>0</v>
      </c>
      <c r="X127" s="72">
        <f>ROUND($R$127*$U$127,2)</f>
        <v>0</v>
      </c>
      <c r="Y127" s="72">
        <f>ROUND($T$127*$V$127,2)</f>
        <v>0</v>
      </c>
      <c r="Z127" s="72">
        <f>ROUND($Y$127+$X$127,2)</f>
        <v>0</v>
      </c>
      <c r="AA127" s="71"/>
      <c r="AB127" s="65"/>
    </row>
    <row r="128" spans="1:28" s="1" customFormat="1" ht="11.1" customHeight="1" x14ac:dyDescent="0.2">
      <c r="A128" s="65"/>
      <c r="B128" s="65"/>
      <c r="C128" s="65"/>
      <c r="D128" s="71"/>
      <c r="E128" s="71"/>
      <c r="F128" s="71"/>
      <c r="G128" s="71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72">
        <f>$F$128+$G$128+$H$128+$I$128+$J$128+$K$128+$L$128+$M$128+$N$128+$O$128+$P$128+$Q$128</f>
        <v>0</v>
      </c>
      <c r="S128" s="73">
        <v>1</v>
      </c>
      <c r="T128" s="72">
        <f>ROUND($R$128*$S$128,3)</f>
        <v>0</v>
      </c>
      <c r="U128" s="65"/>
      <c r="V128" s="65"/>
      <c r="W128" s="72">
        <f>ROUND($V$128+$U$128,2)</f>
        <v>0</v>
      </c>
      <c r="X128" s="72">
        <f>ROUND($R$128*$U$128,2)</f>
        <v>0</v>
      </c>
      <c r="Y128" s="72">
        <f>ROUND($T$128*$V$128,2)</f>
        <v>0</v>
      </c>
      <c r="Z128" s="72">
        <f>ROUND($Y$128+$X$128,2)</f>
        <v>0</v>
      </c>
      <c r="AA128" s="71"/>
      <c r="AB128" s="65"/>
    </row>
    <row r="129" spans="1:28" s="1" customFormat="1" ht="11.1" customHeight="1" x14ac:dyDescent="0.2">
      <c r="A129" s="65"/>
      <c r="B129" s="65"/>
      <c r="C129" s="65"/>
      <c r="D129" s="71"/>
      <c r="E129" s="71"/>
      <c r="F129" s="71"/>
      <c r="G129" s="71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72">
        <f>$F$129+$G$129+$H$129+$I$129+$J$129+$K$129+$L$129+$M$129+$N$129+$O$129+$P$129+$Q$129</f>
        <v>0</v>
      </c>
      <c r="S129" s="73">
        <v>1</v>
      </c>
      <c r="T129" s="72">
        <f>ROUND($R$129*$S$129,3)</f>
        <v>0</v>
      </c>
      <c r="U129" s="65"/>
      <c r="V129" s="65"/>
      <c r="W129" s="72">
        <f>ROUND($V$129+$U$129,2)</f>
        <v>0</v>
      </c>
      <c r="X129" s="72">
        <f>ROUND($R$129*$U$129,2)</f>
        <v>0</v>
      </c>
      <c r="Y129" s="72">
        <f>ROUND($T$129*$V$129,2)</f>
        <v>0</v>
      </c>
      <c r="Z129" s="72">
        <f>ROUND($Y$129+$X$129,2)</f>
        <v>0</v>
      </c>
      <c r="AA129" s="71"/>
      <c r="AB129" s="65"/>
    </row>
    <row r="130" spans="1:28" s="1" customFormat="1" ht="11.1" customHeight="1" x14ac:dyDescent="0.2">
      <c r="A130" s="65"/>
      <c r="B130" s="65"/>
      <c r="C130" s="65"/>
      <c r="D130" s="71"/>
      <c r="E130" s="71"/>
      <c r="F130" s="71"/>
      <c r="G130" s="71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72">
        <f>$F$130+$G$130+$H$130+$I$130+$J$130+$K$130+$L$130+$M$130+$N$130+$O$130+$P$130+$Q$130</f>
        <v>0</v>
      </c>
      <c r="S130" s="73">
        <v>1</v>
      </c>
      <c r="T130" s="72">
        <f>ROUND($R$130*$S$130,3)</f>
        <v>0</v>
      </c>
      <c r="U130" s="65"/>
      <c r="V130" s="65"/>
      <c r="W130" s="72">
        <f>ROUND($V$130+$U$130,2)</f>
        <v>0</v>
      </c>
      <c r="X130" s="72">
        <f>ROUND($R$130*$U$130,2)</f>
        <v>0</v>
      </c>
      <c r="Y130" s="72">
        <f>ROUND($T$130*$V$130,2)</f>
        <v>0</v>
      </c>
      <c r="Z130" s="72">
        <f>ROUND($Y$130+$X$130,2)</f>
        <v>0</v>
      </c>
      <c r="AA130" s="71"/>
      <c r="AB130" s="65"/>
    </row>
    <row r="131" spans="1:28" s="1" customFormat="1" ht="11.1" customHeight="1" x14ac:dyDescent="0.2">
      <c r="A131" s="65"/>
      <c r="B131" s="65"/>
      <c r="C131" s="65"/>
      <c r="D131" s="71"/>
      <c r="E131" s="71"/>
      <c r="F131" s="71"/>
      <c r="G131" s="71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72">
        <f>$F$131+$G$131+$H$131+$I$131+$J$131+$K$131+$L$131+$M$131+$N$131+$O$131+$P$131+$Q$131</f>
        <v>0</v>
      </c>
      <c r="S131" s="73">
        <v>1</v>
      </c>
      <c r="T131" s="72">
        <f>ROUND($R$131*$S$131,3)</f>
        <v>0</v>
      </c>
      <c r="U131" s="65"/>
      <c r="V131" s="65"/>
      <c r="W131" s="72">
        <f>ROUND($V$131+$U$131,2)</f>
        <v>0</v>
      </c>
      <c r="X131" s="72">
        <f>ROUND($R$131*$U$131,2)</f>
        <v>0</v>
      </c>
      <c r="Y131" s="72">
        <f>ROUND($T$131*$V$131,2)</f>
        <v>0</v>
      </c>
      <c r="Z131" s="72">
        <f>ROUND($Y$131+$X$131,2)</f>
        <v>0</v>
      </c>
      <c r="AA131" s="71"/>
      <c r="AB131" s="65"/>
    </row>
    <row r="132" spans="1:28" s="1" customFormat="1" ht="11.1" customHeight="1" x14ac:dyDescent="0.2">
      <c r="A132" s="65"/>
      <c r="B132" s="65"/>
      <c r="C132" s="65"/>
      <c r="D132" s="71"/>
      <c r="E132" s="71"/>
      <c r="F132" s="71"/>
      <c r="G132" s="71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72">
        <f>$F$132+$G$132+$H$132+$I$132+$J$132+$K$132+$L$132+$M$132+$N$132+$O$132+$P$132+$Q$132</f>
        <v>0</v>
      </c>
      <c r="S132" s="73">
        <v>1</v>
      </c>
      <c r="T132" s="72">
        <f>ROUND($R$132*$S$132,3)</f>
        <v>0</v>
      </c>
      <c r="U132" s="65"/>
      <c r="V132" s="65"/>
      <c r="W132" s="72">
        <f>ROUND($V$132+$U$132,2)</f>
        <v>0</v>
      </c>
      <c r="X132" s="72">
        <f>ROUND($R$132*$U$132,2)</f>
        <v>0</v>
      </c>
      <c r="Y132" s="72">
        <f>ROUND($T$132*$V$132,2)</f>
        <v>0</v>
      </c>
      <c r="Z132" s="72">
        <f>ROUND($Y$132+$X$132,2)</f>
        <v>0</v>
      </c>
      <c r="AA132" s="71"/>
      <c r="AB132" s="65"/>
    </row>
    <row r="133" spans="1:28" s="1" customFormat="1" ht="11.1" customHeight="1" x14ac:dyDescent="0.2">
      <c r="A133" s="65"/>
      <c r="B133" s="65"/>
      <c r="C133" s="65"/>
      <c r="D133" s="71"/>
      <c r="E133" s="71"/>
      <c r="F133" s="71"/>
      <c r="G133" s="71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72">
        <f>$F$133+$G$133+$H$133+$I$133+$J$133+$K$133+$L$133+$M$133+$N$133+$O$133+$P$133+$Q$133</f>
        <v>0</v>
      </c>
      <c r="S133" s="73">
        <v>1</v>
      </c>
      <c r="T133" s="72">
        <f>ROUND($R$133*$S$133,3)</f>
        <v>0</v>
      </c>
      <c r="U133" s="65"/>
      <c r="V133" s="65"/>
      <c r="W133" s="72">
        <f>ROUND($V$133+$U$133,2)</f>
        <v>0</v>
      </c>
      <c r="X133" s="72">
        <f>ROUND($R$133*$U$133,2)</f>
        <v>0</v>
      </c>
      <c r="Y133" s="72">
        <f>ROUND($T$133*$V$133,2)</f>
        <v>0</v>
      </c>
      <c r="Z133" s="72">
        <f>ROUND($Y$133+$X$133,2)</f>
        <v>0</v>
      </c>
      <c r="AA133" s="71"/>
      <c r="AB133" s="65"/>
    </row>
    <row r="134" spans="1:28" s="1" customFormat="1" ht="11.1" customHeight="1" x14ac:dyDescent="0.2">
      <c r="A134" s="65"/>
      <c r="B134" s="65"/>
      <c r="C134" s="65"/>
      <c r="D134" s="71"/>
      <c r="E134" s="71"/>
      <c r="F134" s="71"/>
      <c r="G134" s="71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72">
        <f>$F$134+$G$134+$H$134+$I$134+$J$134+$K$134+$L$134+$M$134+$N$134+$O$134+$P$134+$Q$134</f>
        <v>0</v>
      </c>
      <c r="S134" s="73">
        <v>1</v>
      </c>
      <c r="T134" s="72">
        <f>ROUND($R$134*$S$134,3)</f>
        <v>0</v>
      </c>
      <c r="U134" s="65"/>
      <c r="V134" s="65"/>
      <c r="W134" s="72">
        <f>ROUND($V$134+$U$134,2)</f>
        <v>0</v>
      </c>
      <c r="X134" s="72">
        <f>ROUND($R$134*$U$134,2)</f>
        <v>0</v>
      </c>
      <c r="Y134" s="72">
        <f>ROUND($T$134*$V$134,2)</f>
        <v>0</v>
      </c>
      <c r="Z134" s="72">
        <f>ROUND($Y$134+$X$134,2)</f>
        <v>0</v>
      </c>
      <c r="AA134" s="71"/>
      <c r="AB134" s="65"/>
    </row>
    <row r="135" spans="1:28" s="1" customFormat="1" ht="11.1" customHeight="1" x14ac:dyDescent="0.2">
      <c r="A135" s="65"/>
      <c r="B135" s="65"/>
      <c r="C135" s="65"/>
      <c r="D135" s="71"/>
      <c r="E135" s="71"/>
      <c r="F135" s="71"/>
      <c r="G135" s="71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72">
        <f>$F$135+$G$135+$H$135+$I$135+$J$135+$K$135+$L$135+$M$135+$N$135+$O$135+$P$135+$Q$135</f>
        <v>0</v>
      </c>
      <c r="S135" s="73">
        <v>1</v>
      </c>
      <c r="T135" s="72">
        <f>ROUND($R$135*$S$135,3)</f>
        <v>0</v>
      </c>
      <c r="U135" s="65"/>
      <c r="V135" s="65"/>
      <c r="W135" s="72">
        <f>ROUND($V$135+$U$135,2)</f>
        <v>0</v>
      </c>
      <c r="X135" s="72">
        <f>ROUND($R$135*$U$135,2)</f>
        <v>0</v>
      </c>
      <c r="Y135" s="72">
        <f>ROUND($T$135*$V$135,2)</f>
        <v>0</v>
      </c>
      <c r="Z135" s="72">
        <f>ROUND($Y$135+$X$135,2)</f>
        <v>0</v>
      </c>
      <c r="AA135" s="71"/>
      <c r="AB135" s="65"/>
    </row>
    <row r="136" spans="1:28" s="1" customFormat="1" ht="11.1" customHeight="1" x14ac:dyDescent="0.2">
      <c r="A136" s="65"/>
      <c r="B136" s="65"/>
      <c r="C136" s="65"/>
      <c r="D136" s="71"/>
      <c r="E136" s="71"/>
      <c r="F136" s="71"/>
      <c r="G136" s="71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72">
        <f>$F$136+$G$136+$H$136+$I$136+$J$136+$K$136+$L$136+$M$136+$N$136+$O$136+$P$136+$Q$136</f>
        <v>0</v>
      </c>
      <c r="S136" s="73">
        <v>1</v>
      </c>
      <c r="T136" s="72">
        <f>ROUND($R$136*$S$136,3)</f>
        <v>0</v>
      </c>
      <c r="U136" s="65"/>
      <c r="V136" s="65"/>
      <c r="W136" s="72">
        <f>ROUND($V$136+$U$136,2)</f>
        <v>0</v>
      </c>
      <c r="X136" s="72">
        <f>ROUND($R$136*$U$136,2)</f>
        <v>0</v>
      </c>
      <c r="Y136" s="72">
        <f>ROUND($T$136*$V$136,2)</f>
        <v>0</v>
      </c>
      <c r="Z136" s="72">
        <f>ROUND($Y$136+$X$136,2)</f>
        <v>0</v>
      </c>
      <c r="AA136" s="71"/>
      <c r="AB136" s="65"/>
    </row>
    <row r="137" spans="1:28" s="1" customFormat="1" ht="11.1" customHeight="1" x14ac:dyDescent="0.2">
      <c r="A137" s="65"/>
      <c r="B137" s="65"/>
      <c r="C137" s="65"/>
      <c r="D137" s="71"/>
      <c r="E137" s="71"/>
      <c r="F137" s="71"/>
      <c r="G137" s="71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72">
        <f>$F$137+$G$137+$H$137+$I$137+$J$137+$K$137+$L$137+$M$137+$N$137+$O$137+$P$137+$Q$137</f>
        <v>0</v>
      </c>
      <c r="S137" s="73">
        <v>1</v>
      </c>
      <c r="T137" s="72">
        <f>ROUND($R$137*$S$137,3)</f>
        <v>0</v>
      </c>
      <c r="U137" s="65"/>
      <c r="V137" s="65"/>
      <c r="W137" s="72">
        <f>ROUND($V$137+$U$137,2)</f>
        <v>0</v>
      </c>
      <c r="X137" s="72">
        <f>ROUND($R$137*$U$137,2)</f>
        <v>0</v>
      </c>
      <c r="Y137" s="72">
        <f>ROUND($T$137*$V$137,2)</f>
        <v>0</v>
      </c>
      <c r="Z137" s="72">
        <f>ROUND($Y$137+$X$137,2)</f>
        <v>0</v>
      </c>
      <c r="AA137" s="71"/>
      <c r="AB137" s="65"/>
    </row>
    <row r="138" spans="1:28" s="1" customFormat="1" ht="11.1" customHeight="1" x14ac:dyDescent="0.2"/>
    <row r="139" spans="1:28" s="1" customFormat="1" ht="11.1" customHeight="1" x14ac:dyDescent="0.2">
      <c r="A139" s="17" t="s">
        <v>160</v>
      </c>
    </row>
    <row r="140" spans="1:28" s="1" customFormat="1" ht="11.1" customHeight="1" x14ac:dyDescent="0.2"/>
    <row r="141" spans="1:28" s="1" customFormat="1" ht="11.1" customHeight="1" x14ac:dyDescent="0.2">
      <c r="A141" s="46"/>
      <c r="B141" s="1" t="s">
        <v>161</v>
      </c>
    </row>
    <row r="142" spans="1:28" s="1" customFormat="1" ht="11.1" customHeight="1" x14ac:dyDescent="0.2">
      <c r="A142" s="1" t="s">
        <v>162</v>
      </c>
    </row>
  </sheetData>
  <sheetProtection algorithmName="SHA-512" hashValue="I1vgbLUpsE/Tmivgm1AE0AqjEs4bCg9pg6DbqBYGF4yZTAn4mm0vsXgjQb7tKgVacAZac8ACCKM9juVZAVORVA==" saltValue="AlApsxlASmNnqjQgVw/2wg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2024-12-09T09:46:56Z</dcterms:modified>
</cp:coreProperties>
</file>